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00" firstSheet="3" activeTab="8"/>
  </bookViews>
  <sheets>
    <sheet name="Tổng KP" sheetId="1" r:id="rId1"/>
    <sheet name="Nhân công" sheetId="2" r:id="rId2"/>
    <sheet name="Công LĐ chi tiết" sheetId="3" r:id="rId3"/>
    <sheet name="Vật tư" sheetId="4" r:id="rId4"/>
    <sheet name="Sửa chữa, mua sắm" sheetId="5" r:id="rId5"/>
    <sheet name=" hội thảo, công tác phí" sheetId="6" r:id="rId6"/>
    <sheet name="DV thue - ĐTr,KS" sheetId="7" r:id="rId7"/>
    <sheet name="Chi phí khác" sheetId="8" r:id="rId8"/>
    <sheet name="VD Công LĐ chi tiết" sheetId="9" r:id="rId9"/>
  </sheets>
  <definedNames>
    <definedName name="_xlnm._FilterDatabase" localSheetId="2" hidden="1">'Công LĐ chi tiết'!$A$6:$H$44</definedName>
    <definedName name="_xlnm._FilterDatabase" localSheetId="8" hidden="1">'VD Công LĐ chi tiết'!$B$5:$I$41</definedName>
    <definedName name="_xlfn.IFERROR" hidden="1">#NAME?</definedName>
    <definedName name="_xlnm.Print_Area" localSheetId="2">'Công LĐ chi tiết'!$A$1:$H$39</definedName>
    <definedName name="_xlnm.Print_Area" localSheetId="0">'Tổng KP'!$A$1:$G$17</definedName>
    <definedName name="_xlnm.Print_Area" localSheetId="8">'VD Công LĐ chi tiết'!$A$1:$I$36</definedName>
    <definedName name="_xlnm.Print_Titles" localSheetId="2">'Công LĐ chi tiết'!$4:$6</definedName>
    <definedName name="_xlnm.Print_Titles" localSheetId="8">'VD Công LĐ chi tiết'!$4:$5</definedName>
  </definedNames>
  <calcPr fullCalcOnLoad="1"/>
</workbook>
</file>

<file path=xl/comments3.xml><?xml version="1.0" encoding="utf-8"?>
<comments xmlns="http://schemas.openxmlformats.org/spreadsheetml/2006/main">
  <authors>
    <author>Author</author>
  </authors>
  <commentList>
    <comment ref="H39" authorId="0">
      <text>
        <r>
          <rPr>
            <b/>
            <sz val="9"/>
            <rFont val="Tahoma"/>
            <family val="2"/>
          </rPr>
          <t xml:space="preserve">Author:
</t>
        </r>
      </text>
    </comment>
  </commentList>
</comments>
</file>

<file path=xl/comments6.xml><?xml version="1.0" encoding="utf-8"?>
<comments xmlns="http://schemas.openxmlformats.org/spreadsheetml/2006/main">
  <authors>
    <author>Author</author>
  </authors>
  <commentList>
    <comment ref="D6" authorId="0">
      <text>
        <r>
          <rPr>
            <b/>
            <sz val="9"/>
            <rFont val="Tahoma"/>
            <family val="2"/>
          </rPr>
          <t>Author:</t>
        </r>
        <r>
          <rPr>
            <sz val="9"/>
            <rFont val="Tahoma"/>
            <family val="2"/>
          </rPr>
          <t xml:space="preserve">
3 người: ETEP TW: 1; Trường ĐH: 1, Sở: 1</t>
        </r>
      </text>
    </comment>
    <comment ref="D8" authorId="0">
      <text>
        <r>
          <rPr>
            <b/>
            <sz val="9"/>
            <rFont val="Tahoma"/>
            <family val="2"/>
          </rPr>
          <t>Author:</t>
        </r>
        <r>
          <rPr>
            <sz val="9"/>
            <rFont val="Tahoma"/>
            <family val="2"/>
          </rPr>
          <t xml:space="preserve">
65 trường x 2 cán bộ = 130 người; Sở, Phòng, ETEP TW, Đoàn khảo sát: = 70 người
Tổng 200 người
</t>
        </r>
      </text>
    </comment>
    <comment ref="D10" authorId="0">
      <text>
        <r>
          <rPr>
            <b/>
            <sz val="9"/>
            <rFont val="Tahoma"/>
            <family val="2"/>
          </rPr>
          <t>Author:</t>
        </r>
        <r>
          <rPr>
            <sz val="9"/>
            <rFont val="Tahoma"/>
            <family val="2"/>
          </rPr>
          <t xml:space="preserve">
65 trường x 2 cán bộ = 130 người; Sở, Phòng, ETEP TW, Đoàn khảo sát: = 70 người
Tổng 200 người
</t>
        </r>
      </text>
    </comment>
    <comment ref="D29" authorId="0">
      <text>
        <r>
          <rPr>
            <b/>
            <sz val="9"/>
            <rFont val="Tahoma"/>
            <family val="2"/>
          </rPr>
          <t>Author:</t>
        </r>
        <r>
          <rPr>
            <sz val="9"/>
            <rFont val="Tahoma"/>
            <family val="2"/>
          </rPr>
          <t xml:space="preserve">
3 người: ETEP TW: 1; Trường ĐH: 1, Sở: 1</t>
        </r>
      </text>
    </comment>
    <comment ref="D31" authorId="0">
      <text>
        <r>
          <rPr>
            <b/>
            <sz val="9"/>
            <rFont val="Tahoma"/>
            <family val="2"/>
          </rPr>
          <t>Author:</t>
        </r>
        <r>
          <rPr>
            <sz val="9"/>
            <rFont val="Tahoma"/>
            <family val="2"/>
          </rPr>
          <t xml:space="preserve">
65 trường x 2 cán bộ = 130 người; Sở, Phòng, ETEP TW, Đoàn khảo sát: = 70 người
Tổng 200 người
</t>
        </r>
      </text>
    </comment>
  </commentList>
</comments>
</file>

<file path=xl/comments9.xml><?xml version="1.0" encoding="utf-8"?>
<comments xmlns="http://schemas.openxmlformats.org/spreadsheetml/2006/main">
  <authors>
    <author>Author</author>
  </authors>
  <commentList>
    <comment ref="I36" authorId="0">
      <text>
        <r>
          <rPr>
            <b/>
            <sz val="9"/>
            <rFont val="Tahoma"/>
            <family val="2"/>
          </rPr>
          <t xml:space="preserve">Author:
</t>
        </r>
      </text>
    </comment>
  </commentList>
</comments>
</file>

<file path=xl/sharedStrings.xml><?xml version="1.0" encoding="utf-8"?>
<sst xmlns="http://schemas.openxmlformats.org/spreadsheetml/2006/main" count="447" uniqueCount="233">
  <si>
    <t>%</t>
  </si>
  <si>
    <t>Cộng:</t>
  </si>
  <si>
    <t>Số người</t>
  </si>
  <si>
    <t>Chủ nhiệm đề tài</t>
  </si>
  <si>
    <t>1. Nhân công lao động khoa học (khoán chi )</t>
  </si>
  <si>
    <t>Đơn vị</t>
  </si>
  <si>
    <t>Số lượng</t>
  </si>
  <si>
    <t>Dịch vụ thuê ngoài</t>
  </si>
  <si>
    <t xml:space="preserve">Chi phí </t>
  </si>
  <si>
    <t>Tổng</t>
  </si>
  <si>
    <t>Đơn vị: đồng</t>
  </si>
  <si>
    <t>Tiền công (đồng)</t>
  </si>
  <si>
    <t>Đơn giá (đồng)</t>
  </si>
  <si>
    <t>Thành tiền (đồng)</t>
  </si>
  <si>
    <t>Thành tiền  (đồng)</t>
  </si>
  <si>
    <t>TT</t>
  </si>
  <si>
    <t>Mua tài liệu, dữ liệu</t>
  </si>
  <si>
    <t>…</t>
  </si>
  <si>
    <t>Chi mua vật tư, nguyên, nhiên, vật liệu</t>
  </si>
  <si>
    <t>Chi sửa chữa, mua sắm tài sản cố định</t>
  </si>
  <si>
    <t>Tiền công lao động trực tiếp</t>
  </si>
  <si>
    <t>Chi hội thảo khoa học, công tác phí</t>
  </si>
  <si>
    <t xml:space="preserve">Chi trả dịch vụ thuê ngoài </t>
  </si>
  <si>
    <t>Chi điều tra khảo sát thu thập số liệu</t>
  </si>
  <si>
    <t>Chi văn phòng phẩm, thông tin liên lạc, in ấn</t>
  </si>
  <si>
    <t>Chi họp hội đồng tự đánh giá kết quả thực hiện</t>
  </si>
  <si>
    <t>Chi phí quản lý chung nhiệm vụ KH&amp;CN</t>
  </si>
  <si>
    <t xml:space="preserve">Chi khác liên quan trực tiếp </t>
  </si>
  <si>
    <t>Số ngày công</t>
  </si>
  <si>
    <t>Hệ số tiền công theo ngày</t>
  </si>
  <si>
    <t>4. Hội thảo, công tác phí</t>
  </si>
  <si>
    <t>Cộng 1 cuộc:</t>
  </si>
  <si>
    <t>….</t>
  </si>
  <si>
    <t>Thông tin liên lạc</t>
  </si>
  <si>
    <t>Chủ tịch hội đồng</t>
  </si>
  <si>
    <t>Thư ký hành chính</t>
  </si>
  <si>
    <t>Phó chủ tịch, thư ký khoa học, thành viên hội đòng</t>
  </si>
  <si>
    <t>Đại biểu mời tham dự</t>
  </si>
  <si>
    <t>Nhận xét của ủy viên phản biện</t>
  </si>
  <si>
    <t>trang</t>
  </si>
  <si>
    <t>Thuê dịch thuật tài liệu tiếng Anh, Pháp sang tiếng Việt</t>
  </si>
  <si>
    <t>(1) Ghi rõ chức danh khoa học, học vị, họ tên thành viên tham gia nghiên cứu đề tài.</t>
  </si>
  <si>
    <t>PHỤ LỤC KINH PHÍ THỰC HIỆN ĐỀ TÀI
TỔNG KINH PHÍ</t>
  </si>
  <si>
    <t xml:space="preserve">Chủ nhiệm đề tài: 
</t>
  </si>
  <si>
    <t>Thành viên</t>
  </si>
  <si>
    <t>Nội dung chi</t>
  </si>
  <si>
    <t>6. Chi điều tra khảo sát thu thập số liệu</t>
  </si>
  <si>
    <t>Thuê dịch thuật tài liệu tiếng   tiếng Việt sang  Anh, Pháp</t>
  </si>
  <si>
    <t>Thuê chuyên gia</t>
  </si>
  <si>
    <t>Thuê dạy thực nghiệm</t>
  </si>
  <si>
    <t>.....</t>
  </si>
  <si>
    <t>Trả lời thông tin phiếu khảo sát</t>
  </si>
  <si>
    <t>Trả lời thông tin phiếu phỏng vấn</t>
  </si>
  <si>
    <t xml:space="preserve">Chi cho đối tượng cung cấp thông tin, tự điền phiếu điều tra: </t>
  </si>
  <si>
    <t>Cá nhân:</t>
  </si>
  <si>
    <t>+ Dưới 30 chỉ tiêu</t>
  </si>
  <si>
    <t>+ Trên 30 chỉ tiêu đến 40 chỉ tiêu</t>
  </si>
  <si>
    <t xml:space="preserve">+ Trên 40 chỉ tiêu </t>
  </si>
  <si>
    <t xml:space="preserve"> Tổ chức:</t>
  </si>
  <si>
    <t>Xử lý thông tin phiếu điều tra</t>
  </si>
  <si>
    <t>Thuê người điều tra khảo sát</t>
  </si>
  <si>
    <t>....</t>
  </si>
  <si>
    <t>8. Chi họp hội đồng tự đánh giá kết quả thực hiện (7 thành viên)</t>
  </si>
  <si>
    <t>DỰ TOÁN CHI TIẾT CÔNG LAO ĐỘNG TRỰC TIẾP CỦA ĐỀ TÀI/ĐỀ ÁN</t>
  </si>
  <si>
    <t>KIỂM TRA</t>
  </si>
  <si>
    <t>Số T</t>
  </si>
  <si>
    <t>Nội dung công việc</t>
  </si>
  <si>
    <t>Kết quả dự kiến</t>
  </si>
  <si>
    <t>Họ và tên người thực hiện</t>
  </si>
  <si>
    <t>Hệ số tiền công theo ngày (Hstcn)3</t>
  </si>
  <si>
    <t>Số ngày công quy đổi
(Snc)4</t>
  </si>
  <si>
    <t>Tổng kinh phí
(Tc)</t>
  </si>
  <si>
    <t>Thành viên thực hiện chính</t>
  </si>
  <si>
    <t>KTV, NV hỗ trợ</t>
  </si>
  <si>
    <r>
      <t>8=6x7x</t>
    </r>
    <r>
      <rPr>
        <sz val="12"/>
        <color indexed="8"/>
        <rFont val="Times New Roman"/>
        <family val="1"/>
      </rPr>
      <t>1.210</t>
    </r>
  </si>
  <si>
    <t>Số ngày</t>
  </si>
  <si>
    <t>Tiền công</t>
  </si>
  <si>
    <t>I.</t>
  </si>
  <si>
    <t>Xây dựng đề cương, thuyết minh nghiên cứu</t>
  </si>
  <si>
    <t>Xây dựng đề cương, TMĐT, chỉnh sửa hoàn thiện</t>
  </si>
  <si>
    <t>TMĐT được duyệt</t>
  </si>
  <si>
    <t>Trần văn Toàn</t>
  </si>
  <si>
    <t>Chủ nhiệm</t>
  </si>
  <si>
    <t>Tổng cộng:</t>
  </si>
  <si>
    <t>II.</t>
  </si>
  <si>
    <t>III.</t>
  </si>
  <si>
    <t>Hoàn thiện sản phẩm và báo cáo kết quả nghiên cứu đề tài, nghiệm thu đề tài</t>
  </si>
  <si>
    <t>Tổng hợp kết quả nghiên cứu và báo cáo giai đoạn
Tổng hợp các kết quả nghiên cứu và Viết báo cáo tổng kết và báo cáo tóm tắt, báo cáo nghiệm thu</t>
  </si>
  <si>
    <t>- Báo cáo kết quả giai đoạn
- Báo cáo tông kết nhiệm vụ</t>
  </si>
  <si>
    <t>Nguyễn Thị Minh Thương</t>
  </si>
  <si>
    <t>Trần Đăng Trung</t>
  </si>
  <si>
    <t>Đinh Minh Hằng</t>
  </si>
  <si>
    <t>Nội dung 1: Tổng hợp tư liệu về nghiên cứu văn học sử của các nước và của Việt Nam</t>
  </si>
  <si>
    <t>Công việc 1: Tổng hợp tư liệu về các lí thuyết nghiên cứu văn học sử hiện đại của các nước phát triển trên thế giới</t>
  </si>
  <si>
    <t xml:space="preserve"> Báo cáo sưu tầm các tư liệu và các trang tư liệu</t>
  </si>
  <si>
    <t xml:space="preserve"> - Tập hợp tư liệu
- Phân loại và tổng hợp tư liệu</t>
  </si>
  <si>
    <t>Phùng Ngọc Kiên</t>
  </si>
  <si>
    <t xml:space="preserve">Công việc 2: Tổng hợp tư liệu về các bộ lịch sử văn học Việt Nam từ đầu thế kỉ XX đến nay </t>
  </si>
  <si>
    <t xml:space="preserve">Công việc 3: Tổng hợp tư liệu về các nghiên cứu về văn học sử và các bộ lịch sử văn học Việt Nam lịch sử văn học </t>
  </si>
  <si>
    <t xml:space="preserve">Nội dung 2: Tổng quan tình hình nghiên cứu và biên soạn văn học sử trên thế giới </t>
  </si>
  <si>
    <t>Tổng quan tình hình nghiên cứu và biên soạn văn học sử ở Anh</t>
  </si>
  <si>
    <t>Tổng quan tình hình nghiên cứu và biên soạn văn học sử ở Pháp</t>
  </si>
  <si>
    <t>Tổng quan tình hình nghiên cứu và biên soạn văn học sử ở Mĩ</t>
  </si>
  <si>
    <t>Tổng quan tình hình nghiên cứu và biên soạn văn học sử ở Nga</t>
  </si>
  <si>
    <t>Tổng quan tình hình nghiên cứu và biên soạn văn học sử ở Đức</t>
  </si>
  <si>
    <t>Tổng quan tình hình nghiên cứu và biên soạn văn học sử ở Trung Quốc</t>
  </si>
  <si>
    <t>Báo cáo</t>
  </si>
  <si>
    <t>Trần Hạnh Mai</t>
  </si>
  <si>
    <t>VI.</t>
  </si>
  <si>
    <t xml:space="preserve">Nội dung 3: Nhận diện các mô hình văn học sử Việt Nam </t>
  </si>
  <si>
    <t>V.</t>
  </si>
  <si>
    <t>Mô hình biên soạn văn học sử ở Miền Nam (Thời tam chiến)</t>
  </si>
  <si>
    <t>Mô hình biên soạn văn học sử ở miền Bắc (giai đoạn xây dựng CNXH)</t>
  </si>
  <si>
    <t>Mô hình biên soạn văn học sử ở Việt Nam từ sau đổi mới đến nay</t>
  </si>
  <si>
    <t>Trần Đăng Xuyền</t>
  </si>
  <si>
    <t>'Mô hình biên soạn văn học sử ở Việt Nam trước 1945</t>
  </si>
  <si>
    <t>Đơn vị tính:đồng</t>
  </si>
  <si>
    <t>Chức danh nghiên cứu</t>
  </si>
  <si>
    <t>TT 109/2016/TT-BTC</t>
  </si>
  <si>
    <t>Theo thông tư 40/2017 ngày 28/4/2017 công tác phí</t>
  </si>
  <si>
    <t>Hội thảo khoa học theo QĐ số 5830/BGD&amp;ĐT   27/11/2015</t>
  </si>
  <si>
    <t>Nội dung 1: .........</t>
  </si>
  <si>
    <t>Công việc 1:.............</t>
  </si>
  <si>
    <t>...</t>
  </si>
  <si>
    <t>1.1</t>
  </si>
  <si>
    <t>Công việc 2:.............</t>
  </si>
  <si>
    <t>2.1</t>
  </si>
  <si>
    <t>Nội dung 2: ..........</t>
  </si>
  <si>
    <t>Nội dung 3: ....</t>
  </si>
  <si>
    <t>Nội dung....</t>
  </si>
  <si>
    <t>Thành viên chính</t>
  </si>
  <si>
    <t xml:space="preserve">*. </t>
  </si>
  <si>
    <t>Chú ý: Nỗi một hoạt động trong nội dung, công việc chỉ nên để 1 người đại diện đứng tên để dễ thanh toán</t>
  </si>
  <si>
    <t>*. Phần kiểm tra là để cho khớp với phần lương ở bảng nhân công, không cần in ra</t>
  </si>
  <si>
    <t>STT</t>
  </si>
  <si>
    <t>Mức chi thù lao</t>
  </si>
  <si>
    <t>Chủ trì hội thảo</t>
  </si>
  <si>
    <t>900.000 đồng/buổi</t>
  </si>
  <si>
    <t>Thư ký hội thảo</t>
  </si>
  <si>
    <t>300.000 đồng/buổi</t>
  </si>
  <si>
    <t>Báo cáo viên trình bày tại hội thảo</t>
  </si>
  <si>
    <t>1.200.000 đồng/báo cáo</t>
  </si>
  <si>
    <t>Báo cáo khoa học được cơ quan tổ chức hội thảo đặt hàng nhưng không trình bày tại hội thảo</t>
  </si>
  <si>
    <t>600.000 đồng/báo cáo</t>
  </si>
  <si>
    <t>Thành viên tham gia hội thảo</t>
  </si>
  <si>
    <t>150.000 đồng/buổi</t>
  </si>
  <si>
    <t>Xemina khoa hoc  nên giảm định mức (50% - 75% định mức Hội thảo)</t>
  </si>
  <si>
    <t>VD:</t>
  </si>
  <si>
    <t>Phụ cấp lưu trú: 200.000 đồng/ngày</t>
  </si>
  <si>
    <t xml:space="preserve">Khoán tiền ngủ: </t>
  </si>
  <si>
    <t>b) Đối với các đối tượng cán bộ, công chức, viên chức và người lao động còn lại:</t>
  </si>
  <si>
    <t>- Đi công tác ở quận, thành phố thuộc thành phố trực thuộc trung ương và thành phố là đô thị loại I thuộc tỉnh, mức khoán: 450.000 đồng/ngày/người.</t>
  </si>
  <si>
    <t>- Đi công tác tại huyện, thị xã thuộc thành phố trực thuộc trung ương, tại thị xã, thành phố còn lại thuộc tỉnh, mức khoán: 350.000 đồng/ngày/người.</t>
  </si>
  <si>
    <t>- Đi công tác tại các vùng còn lại, mức khoán: 300.000 đồng/ngày/người.</t>
  </si>
  <si>
    <t xml:space="preserve"> Tối đa 40.000 đồng/phiếu.</t>
  </si>
  <si>
    <t>Tối đa 50.000 đồng/phiếu.</t>
  </si>
  <si>
    <t xml:space="preserve"> Tối đa 60.000 đồng/phiếu.</t>
  </si>
  <si>
    <t xml:space="preserve"> Tối đa 85.000 đồng/phiếu.</t>
  </si>
  <si>
    <t xml:space="preserve"> Tối đa 100.000 đồng/phiếu.</t>
  </si>
  <si>
    <t>Tối đa 115.000 đồng/phiếu.</t>
  </si>
  <si>
    <t>Thuê....</t>
  </si>
  <si>
    <t>Đơn vị tính</t>
  </si>
  <si>
    <t>Chủ trì</t>
  </si>
  <si>
    <t>Thư ký</t>
  </si>
  <si>
    <t>Đại biểu</t>
  </si>
  <si>
    <t>Báo cáo</t>
  </si>
  <si>
    <t>Giải khát giữa giờ</t>
  </si>
  <si>
    <t>Ngồn khác</t>
  </si>
  <si>
    <t>Nội dung các khoản chi</t>
  </si>
  <si>
    <t>Nguồn kinh phí</t>
  </si>
  <si>
    <t>Từ Ngân sách nhà nước</t>
  </si>
  <si>
    <t>Ghi chú</t>
  </si>
  <si>
    <t xml:space="preserve">Thành viên thực hiện chính, thư ký khoa học:
</t>
  </si>
  <si>
    <t xml:space="preserve">Thành viên:
</t>
  </si>
  <si>
    <t xml:space="preserve">Kỹ thuật viên, nhân viên hỗ trợ:
</t>
  </si>
  <si>
    <t>Từ NSNN</t>
  </si>
  <si>
    <r>
      <t>Chức danh</t>
    </r>
    <r>
      <rPr>
        <vertAlign val="superscript"/>
        <sz val="12"/>
        <color indexed="8"/>
        <rFont val="Times New Roman"/>
        <family val="1"/>
      </rPr>
      <t>(1)</t>
    </r>
  </si>
  <si>
    <t xml:space="preserve">Tổng kinh phí
</t>
  </si>
  <si>
    <t>Nguồn khác</t>
  </si>
  <si>
    <t>người</t>
  </si>
  <si>
    <t>báo cáo</t>
  </si>
  <si>
    <t>Người</t>
  </si>
  <si>
    <t>Trang trí hội trường, hoa, phục vụ ...</t>
  </si>
  <si>
    <t>Phiếu</t>
  </si>
  <si>
    <t xml:space="preserve">Đơn giá (đồng) </t>
  </si>
  <si>
    <t>Đơn giá tối đa</t>
  </si>
  <si>
    <t>In ấn, phô tô, văn phòng phẩm</t>
  </si>
  <si>
    <t>Công lao động khoa học thực hiện theo mức lương cơ bản: 1.490.000đ</t>
  </si>
  <si>
    <t xml:space="preserve">Chức danh thực hiện nhiệm vụ KH&amp;CN </t>
  </si>
  <si>
    <t xml:space="preserve">Số ngày công </t>
  </si>
  <si>
    <t xml:space="preserve"> Lương cơ sở: 1.490.000đồng                                                Đơn vị tính:đồng</t>
  </si>
  <si>
    <r>
      <t>7=5x6x</t>
    </r>
    <r>
      <rPr>
        <sz val="10"/>
        <color indexed="8"/>
        <rFont val="Times New Roman"/>
        <family val="1"/>
      </rPr>
      <t>1.4900</t>
    </r>
  </si>
  <si>
    <t>8</t>
  </si>
  <si>
    <t>9</t>
  </si>
  <si>
    <t>Khoản chi, nội dung chi</t>
  </si>
  <si>
    <t>Tổng kinh phí (đồng)</t>
  </si>
  <si>
    <t>Nguyên, vật liệu</t>
  </si>
  <si>
    <t>1.2</t>
  </si>
  <si>
    <t>Dụng cụ, phụ tùng, vật rẻ tiền mau hỏng</t>
  </si>
  <si>
    <t>Năng lượng, nhiên liệu</t>
  </si>
  <si>
    <r>
      <t xml:space="preserve">2. Chi mua vật tư, nguyên, nhiên, vật liệu 
</t>
    </r>
    <r>
      <rPr>
        <i/>
        <sz val="12"/>
        <color indexed="8"/>
        <rFont val="Times New Roman"/>
        <family val="1"/>
      </rPr>
      <t>(Kèm 3 báo giá nếu mục chi này quá 20 triệu đồng)</t>
    </r>
  </si>
  <si>
    <r>
      <t xml:space="preserve">3. Chi sửa chữa, mua sắm tài sản cố định 
</t>
    </r>
    <r>
      <rPr>
        <i/>
        <sz val="12"/>
        <color indexed="8"/>
        <rFont val="Times New Roman"/>
        <family val="1"/>
      </rPr>
      <t>(Kèm 3 báo giá nếu mục chi này quá 20 triệu đồng)</t>
    </r>
  </si>
  <si>
    <t>Mua mới</t>
  </si>
  <si>
    <r>
      <t xml:space="preserve">Thuê thiết bị </t>
    </r>
    <r>
      <rPr>
        <sz val="11"/>
        <color indexed="8"/>
        <rFont val="Times New Roman"/>
        <family val="1"/>
      </rPr>
      <t>(ghi tên thiết bị, thời gian thuê)</t>
    </r>
  </si>
  <si>
    <t>Nội dung</t>
  </si>
  <si>
    <t>Hội thảo</t>
  </si>
  <si>
    <t>1.3</t>
  </si>
  <si>
    <t>1.4</t>
  </si>
  <si>
    <t>1.5</t>
  </si>
  <si>
    <t>1.6</t>
  </si>
  <si>
    <t>Báo cáo viên trình bày tại Hội thảo</t>
  </si>
  <si>
    <t>Báo cáo KH đặt hàng nhưng không trình bày tại Hội thảo</t>
  </si>
  <si>
    <t>1.7</t>
  </si>
  <si>
    <t>2.2</t>
  </si>
  <si>
    <r>
      <t>Công tác phí</t>
    </r>
    <r>
      <rPr>
        <i/>
        <sz val="12"/>
        <color indexed="8"/>
        <rFont val="Times New Roman"/>
        <family val="1"/>
      </rPr>
      <t xml:space="preserve"> (Theo thông tư 40/2017 ngày 28/4/2017 công tác phí)</t>
    </r>
  </si>
  <si>
    <t>2.3</t>
  </si>
  <si>
    <t>2.4</t>
  </si>
  <si>
    <t>2.5</t>
  </si>
  <si>
    <t>Xêmina 1</t>
  </si>
  <si>
    <t>Xêmina 2</t>
  </si>
  <si>
    <t>3.1</t>
  </si>
  <si>
    <t>3.2</t>
  </si>
  <si>
    <t>3.3</t>
  </si>
  <si>
    <t>3.4</t>
  </si>
  <si>
    <t>3.5</t>
  </si>
  <si>
    <t>…..</t>
  </si>
  <si>
    <t>Xêmina …..</t>
  </si>
  <si>
    <t>...1</t>
  </si>
  <si>
    <t>....2</t>
  </si>
  <si>
    <r>
      <t xml:space="preserve">5. Chi trả dịch vụ thuê ngoài phục vụ nghiên cứu
</t>
    </r>
    <r>
      <rPr>
        <i/>
        <sz val="12"/>
        <color indexed="8"/>
        <rFont val="Times New Roman"/>
        <family val="1"/>
      </rPr>
      <t>(Kèm 3 báo giá nếu mục chi này quá 20 triệu đồng)</t>
    </r>
  </si>
  <si>
    <r>
      <t xml:space="preserve">7. Chi văn phòng phẩm, thông tin liên lạc, in ấn
</t>
    </r>
    <r>
      <rPr>
        <sz val="12"/>
        <color indexed="8"/>
        <rFont val="Times New Roman"/>
        <family val="1"/>
      </rPr>
      <t>(Không quá 2% tổng kinh phí đề tài)</t>
    </r>
  </si>
  <si>
    <t>nhận xét</t>
  </si>
  <si>
    <t>Phục vụ</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</si>
</sst>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_(* #,##0.0_);_(* \(#,##0.0\);_(* &quot;-&quot;?_);_(@_)"/>
    <numFmt numFmtId="167" formatCode="&quot;Yes&quot;;&quot;Yes&quot;;&quot;No&quot;"/>
    <numFmt numFmtId="168" formatCode="&quot;True&quot;;&quot;True&quot;;&quot;False&quot;"/>
    <numFmt numFmtId="169" formatCode="&quot;On&quot;;&quot;On&quot;;&quot;Off&quot;"/>
    <numFmt numFmtId="170" formatCode="[$€-2]\ #,##0.00_);[Red]\([$€-2]\ #,##0.00\)"/>
    <numFmt numFmtId="171" formatCode="0.000"/>
  </numFmts>
  <fonts count="88">
    <font>
      <sz val="11"/>
      <color theme="1"/>
      <name val="Calibri"/>
      <family val="2"/>
    </font>
    <font>
      <sz val="11"/>
      <color indexed="8"/>
      <name val="Calibri"/>
      <family val="2"/>
    </font>
    <font>
      <sz val="12"/>
      <color indexed="8"/>
      <name val="Times New Roman"/>
      <family val="1"/>
    </font>
    <font>
      <b/>
      <sz val="12"/>
      <name val="Times New Roman"/>
      <family val="1"/>
    </font>
    <font>
      <i/>
      <sz val="12"/>
      <name val="Times New Roman"/>
      <family val="1"/>
    </font>
    <font>
      <b/>
      <sz val="9"/>
      <name val="Tahoma"/>
      <family val="2"/>
    </font>
    <font>
      <sz val="10"/>
      <color indexed="8"/>
      <name val="Times New Roman"/>
      <family val="1"/>
    </font>
    <font>
      <vertAlign val="superscript"/>
      <sz val="12"/>
      <color indexed="8"/>
      <name val="Times New Roman"/>
      <family val="1"/>
    </font>
    <font>
      <sz val="12"/>
      <name val="Times New Roman"/>
      <family val="1"/>
    </font>
    <font>
      <sz val="9"/>
      <name val="Tahoma"/>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sz val="10"/>
      <color indexed="8"/>
      <name val=".Vn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8"/>
      <name val="Times New Roman"/>
      <family val="1"/>
    </font>
    <font>
      <b/>
      <sz val="10"/>
      <color indexed="8"/>
      <name val="Times New Roman"/>
      <family val="1"/>
    </font>
    <font>
      <b/>
      <sz val="12"/>
      <color indexed="8"/>
      <name val="Times New Roman"/>
      <family val="1"/>
    </font>
    <font>
      <b/>
      <sz val="11"/>
      <color indexed="8"/>
      <name val="Times New Roman"/>
      <family val="1"/>
    </font>
    <font>
      <sz val="13"/>
      <color indexed="8"/>
      <name val=".VnArial"/>
      <family val="2"/>
    </font>
    <font>
      <b/>
      <sz val="15"/>
      <color indexed="8"/>
      <name val="Times New Roman"/>
      <family val="1"/>
    </font>
    <font>
      <i/>
      <sz val="12"/>
      <color indexed="8"/>
      <name val="Times New Roman"/>
      <family val="1"/>
    </font>
    <font>
      <b/>
      <i/>
      <sz val="12"/>
      <color indexed="8"/>
      <name val="Times New Roman"/>
      <family val="1"/>
    </font>
    <font>
      <b/>
      <i/>
      <sz val="10"/>
      <color indexed="8"/>
      <name val=".VnArial"/>
      <family val="2"/>
    </font>
    <font>
      <b/>
      <sz val="10"/>
      <color indexed="10"/>
      <name val=".VnArial"/>
      <family val="2"/>
    </font>
    <font>
      <b/>
      <sz val="12"/>
      <color indexed="10"/>
      <name val="Times New Roman"/>
      <family val="1"/>
    </font>
    <font>
      <sz val="12"/>
      <color indexed="8"/>
      <name val="Arial"/>
      <family val="2"/>
    </font>
    <font>
      <b/>
      <sz val="13"/>
      <color indexed="8"/>
      <name val="Times New Roman"/>
      <family val="1"/>
    </font>
    <font>
      <i/>
      <sz val="11"/>
      <color indexed="8"/>
      <name val="Times New Roman"/>
      <family val="1"/>
    </font>
    <font>
      <sz val="10"/>
      <color indexed="8"/>
      <name val="Arial"/>
      <family val="2"/>
    </font>
    <font>
      <i/>
      <sz val="10"/>
      <color indexed="8"/>
      <name val="Arial"/>
      <family val="2"/>
    </font>
    <font>
      <b/>
      <sz val="14"/>
      <color indexed="8"/>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Vn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1"/>
      <color theme="1"/>
      <name val="Times New Roman"/>
      <family val="1"/>
    </font>
    <font>
      <sz val="13"/>
      <color theme="1"/>
      <name val=".VnArial"/>
      <family val="2"/>
    </font>
    <font>
      <b/>
      <sz val="15"/>
      <color theme="1"/>
      <name val="Times New Roman"/>
      <family val="1"/>
    </font>
    <font>
      <b/>
      <sz val="12"/>
      <color theme="1"/>
      <name val="Times New Roman"/>
      <family val="1"/>
    </font>
    <font>
      <i/>
      <sz val="12"/>
      <color theme="1"/>
      <name val="Times New Roman"/>
      <family val="1"/>
    </font>
    <font>
      <sz val="10"/>
      <color theme="1"/>
      <name val="Times New Roman"/>
      <family val="1"/>
    </font>
    <font>
      <b/>
      <i/>
      <sz val="12"/>
      <color theme="1"/>
      <name val="Times New Roman"/>
      <family val="1"/>
    </font>
    <font>
      <sz val="12"/>
      <color rgb="FF000000"/>
      <name val="Times New Roman"/>
      <family val="1"/>
    </font>
    <font>
      <sz val="11"/>
      <color theme="1"/>
      <name val="Times New Roman"/>
      <family val="1"/>
    </font>
    <font>
      <b/>
      <i/>
      <sz val="10"/>
      <color theme="1"/>
      <name val=".VnArial"/>
      <family val="2"/>
    </font>
    <font>
      <b/>
      <sz val="10"/>
      <color theme="1"/>
      <name val="Times New Roman"/>
      <family val="1"/>
    </font>
    <font>
      <b/>
      <sz val="10"/>
      <color rgb="FFFF0000"/>
      <name val=".VnArial"/>
      <family val="2"/>
    </font>
    <font>
      <b/>
      <sz val="12"/>
      <color rgb="FFFF0000"/>
      <name val="Times New Roman"/>
      <family val="1"/>
    </font>
    <font>
      <sz val="10"/>
      <color theme="1"/>
      <name val="Arial"/>
      <family val="2"/>
    </font>
    <font>
      <i/>
      <sz val="10"/>
      <color theme="1"/>
      <name val="Arial"/>
      <family val="2"/>
    </font>
    <font>
      <sz val="12"/>
      <color theme="1"/>
      <name val="Calibri"/>
      <family val="2"/>
    </font>
    <font>
      <b/>
      <sz val="14"/>
      <color theme="1"/>
      <name val="Times New Roman"/>
      <family val="1"/>
    </font>
    <font>
      <b/>
      <sz val="13"/>
      <color theme="1"/>
      <name val="Times New Roman"/>
      <family val="1"/>
    </font>
    <font>
      <i/>
      <sz val="11"/>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right/>
      <top style="thin"/>
      <bottom style="thin"/>
    </border>
    <border>
      <left style="thin"/>
      <right>
        <color indexed="63"/>
      </right>
      <top style="thin"/>
      <bottom>
        <color indexed="63"/>
      </bottom>
    </border>
    <border>
      <left style="thin"/>
      <right style="thin"/>
      <top style="thin"/>
      <bottom/>
    </border>
    <border>
      <left>
        <color indexed="63"/>
      </left>
      <right style="thin"/>
      <top style="thin"/>
      <bottom>
        <color indexed="63"/>
      </bottom>
    </border>
    <border>
      <left>
        <color indexed="63"/>
      </left>
      <right style="thin"/>
      <top style="thin"/>
      <bottom style="thin"/>
    </border>
    <border>
      <left style="thin"/>
      <right style="thin"/>
      <top/>
      <bottom style="thin"/>
    </border>
    <border>
      <left>
        <color indexed="63"/>
      </left>
      <right>
        <color indexed="63"/>
      </right>
      <top>
        <color indexed="63"/>
      </top>
      <bottom style="thin"/>
    </border>
    <border>
      <left style="medium"/>
      <right style="hair"/>
      <top>
        <color indexed="63"/>
      </top>
      <bottom style="hair"/>
    </border>
    <border>
      <left>
        <color indexed="63"/>
      </left>
      <right>
        <color indexed="63"/>
      </right>
      <top>
        <color indexed="63"/>
      </top>
      <bottom style="hair"/>
    </border>
    <border>
      <left style="hair"/>
      <right style="hair"/>
      <top>
        <color indexed="63"/>
      </top>
      <bottom style="hair"/>
    </border>
    <border>
      <left style="hair"/>
      <right style="medium"/>
      <top>
        <color indexed="63"/>
      </top>
      <bottom style="hair"/>
    </border>
    <border>
      <left style="medium"/>
      <right style="hair"/>
      <top style="hair"/>
      <bottom style="hair"/>
    </border>
    <border>
      <left style="medium"/>
      <right style="hair"/>
      <top style="hair"/>
      <bottom style="thin"/>
    </border>
    <border>
      <left style="hair"/>
      <right style="hair"/>
      <top style="hair"/>
      <bottom style="thin"/>
    </border>
    <border>
      <left style="hair"/>
      <right style="medium"/>
      <top style="hair"/>
      <bottom style="thin"/>
    </border>
    <border>
      <left style="hair"/>
      <right style="hair"/>
      <top style="medium"/>
      <bottom style="hair"/>
    </border>
    <border>
      <left style="hair"/>
      <right style="hair"/>
      <top>
        <color indexed="63"/>
      </top>
      <bottom style="thin"/>
    </border>
    <border>
      <left style="thin"/>
      <right>
        <color indexed="63"/>
      </right>
      <top>
        <color indexed="63"/>
      </top>
      <bottom>
        <color indexed="63"/>
      </bottom>
    </border>
    <border>
      <left style="medium"/>
      <right style="medium"/>
      <top style="medium"/>
      <bottom style="medium"/>
    </border>
    <border>
      <left/>
      <right style="medium"/>
      <top style="medium"/>
      <bottom style="medium"/>
    </border>
    <border>
      <left style="medium"/>
      <right style="medium"/>
      <top style="medium"/>
      <bottom/>
    </border>
    <border>
      <left/>
      <right style="medium"/>
      <top/>
      <bottom/>
    </border>
    <border>
      <left style="medium"/>
      <right style="medium"/>
      <top/>
      <bottom/>
    </border>
    <border>
      <left style="medium"/>
      <right style="medium"/>
      <top/>
      <bottom style="medium"/>
    </border>
    <border>
      <left/>
      <right style="medium"/>
      <top/>
      <bottom style="medium"/>
    </border>
    <border>
      <left>
        <color indexed="63"/>
      </left>
      <right>
        <color indexed="63"/>
      </right>
      <top style="thin"/>
      <bottom>
        <color indexed="63"/>
      </bottom>
    </border>
    <border>
      <left style="medium"/>
      <right style="hair"/>
      <top style="medium"/>
      <bottom>
        <color indexed="63"/>
      </bottom>
    </border>
    <border>
      <left style="hair"/>
      <right style="hair"/>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hair"/>
      <right style="medium"/>
      <top style="medium"/>
      <bottom>
        <color indexed="63"/>
      </bottom>
    </border>
    <border>
      <left style="medium"/>
      <right style="hair"/>
      <top/>
      <bottom style="medium"/>
    </border>
    <border>
      <left style="hair"/>
      <right style="hair"/>
      <top>
        <color indexed="63"/>
      </top>
      <bottom style="medium"/>
    </border>
    <border>
      <left>
        <color indexed="63"/>
      </left>
      <right>
        <color indexed="63"/>
      </right>
      <top style="hair"/>
      <bottom style="medium"/>
    </border>
    <border>
      <left>
        <color indexed="63"/>
      </left>
      <right style="hair"/>
      <top style="hair"/>
      <bottom style="medium"/>
    </border>
    <border>
      <left style="hair"/>
      <right style="medium"/>
      <top>
        <color indexed="63"/>
      </top>
      <bottom style="medium"/>
    </border>
    <border>
      <left style="medium"/>
      <right style="medium"/>
      <top style="medium"/>
      <bottom style="hair"/>
    </border>
    <border>
      <left style="medium"/>
      <right style="medium"/>
      <top style="hair"/>
      <bottom style="hair"/>
    </border>
    <border>
      <left style="medium"/>
      <right style="medium"/>
      <top style="hair"/>
      <bottom>
        <color indexed="63"/>
      </bottom>
    </border>
    <border>
      <left style="medium"/>
      <right style="medium"/>
      <top style="hair"/>
      <bottom style="thin"/>
    </border>
    <border>
      <left style="medium"/>
      <right style="medium"/>
      <top style="thin"/>
      <bottom style="medium"/>
    </border>
    <border>
      <left style="medium"/>
      <right style="hair"/>
      <top style="thin"/>
      <bottom style="medium"/>
    </border>
    <border>
      <left>
        <color indexed="63"/>
      </left>
      <right style="hair"/>
      <top style="thin"/>
      <bottom style="medium"/>
    </border>
    <border>
      <left>
        <color indexed="63"/>
      </left>
      <right>
        <color indexed="63"/>
      </right>
      <top>
        <color indexed="63"/>
      </top>
      <bottom style="medium"/>
    </border>
    <border>
      <left style="hair"/>
      <right style="medium"/>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62"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21">
    <xf numFmtId="0" fontId="0" fillId="0" borderId="0" xfId="0" applyFont="1" applyAlignment="1">
      <alignment/>
    </xf>
    <xf numFmtId="0" fontId="0" fillId="0" borderId="0" xfId="0" applyAlignment="1" applyProtection="1">
      <alignment/>
      <protection locked="0"/>
    </xf>
    <xf numFmtId="3" fontId="0" fillId="0" borderId="0" xfId="0" applyNumberFormat="1" applyAlignment="1" applyProtection="1">
      <alignment/>
      <protection locked="0"/>
    </xf>
    <xf numFmtId="0" fontId="0" fillId="0" borderId="0" xfId="0" applyAlignment="1" applyProtection="1">
      <alignment horizontal="center"/>
      <protection locked="0"/>
    </xf>
    <xf numFmtId="0" fontId="0" fillId="0" borderId="0" xfId="0" applyAlignment="1" applyProtection="1">
      <alignment vertical="center"/>
      <protection locked="0"/>
    </xf>
    <xf numFmtId="0" fontId="67" fillId="0" borderId="0" xfId="0" applyFont="1" applyBorder="1" applyAlignment="1">
      <alignment vertical="center"/>
    </xf>
    <xf numFmtId="0" fontId="67" fillId="0" borderId="0" xfId="0" applyFont="1" applyAlignment="1">
      <alignment vertical="center"/>
    </xf>
    <xf numFmtId="3" fontId="67" fillId="0" borderId="0" xfId="0" applyNumberFormat="1" applyFont="1" applyAlignment="1">
      <alignment vertical="center"/>
    </xf>
    <xf numFmtId="0" fontId="68" fillId="0" borderId="0" xfId="0" applyFont="1" applyFill="1" applyBorder="1" applyAlignment="1">
      <alignment horizontal="right" vertical="center" wrapText="1"/>
    </xf>
    <xf numFmtId="3" fontId="68" fillId="0" borderId="0" xfId="0" applyNumberFormat="1" applyFont="1" applyFill="1" applyBorder="1" applyAlignment="1">
      <alignment horizontal="center" vertical="center" wrapText="1"/>
    </xf>
    <xf numFmtId="0" fontId="0" fillId="0" borderId="0" xfId="0" applyFill="1" applyAlignment="1">
      <alignment vertical="center"/>
    </xf>
    <xf numFmtId="0" fontId="67" fillId="0" borderId="10" xfId="0" applyFont="1" applyBorder="1" applyAlignment="1">
      <alignment horizontal="center" vertical="center" wrapText="1"/>
    </xf>
    <xf numFmtId="0" fontId="67" fillId="0" borderId="10" xfId="0" applyFont="1" applyBorder="1" applyAlignment="1">
      <alignment vertical="center" wrapText="1"/>
    </xf>
    <xf numFmtId="3" fontId="67" fillId="0" borderId="10" xfId="0" applyNumberFormat="1" applyFont="1" applyBorder="1" applyAlignment="1">
      <alignment vertical="center" wrapText="1"/>
    </xf>
    <xf numFmtId="0" fontId="69" fillId="0" borderId="0" xfId="58" applyFont="1">
      <alignment/>
      <protection/>
    </xf>
    <xf numFmtId="0" fontId="70" fillId="0" borderId="0" xfId="58" applyFont="1">
      <alignment/>
      <protection/>
    </xf>
    <xf numFmtId="0" fontId="67" fillId="0" borderId="0" xfId="58" applyFont="1" applyFill="1">
      <alignment/>
      <protection/>
    </xf>
    <xf numFmtId="0" fontId="4" fillId="0" borderId="0" xfId="58" applyFont="1" applyFill="1" applyAlignment="1">
      <alignment horizontal="right" vertical="center"/>
      <protection/>
    </xf>
    <xf numFmtId="0" fontId="67" fillId="0" borderId="0" xfId="58" applyFont="1" applyFill="1" applyAlignment="1">
      <alignment horizontal="center"/>
      <protection/>
    </xf>
    <xf numFmtId="0" fontId="62" fillId="0" borderId="0" xfId="58" applyFill="1">
      <alignment/>
      <protection/>
    </xf>
    <xf numFmtId="0" fontId="67" fillId="0" borderId="0" xfId="58" applyFont="1">
      <alignment/>
      <protection/>
    </xf>
    <xf numFmtId="0" fontId="62" fillId="0" borderId="0" xfId="58">
      <alignment/>
      <protection/>
    </xf>
    <xf numFmtId="0" fontId="71" fillId="0" borderId="10" xfId="58" applyFont="1" applyBorder="1" applyAlignment="1">
      <alignment horizontal="center" vertical="center" wrapText="1"/>
      <protection/>
    </xf>
    <xf numFmtId="0" fontId="71" fillId="0" borderId="11" xfId="58" applyFont="1" applyBorder="1" applyAlignment="1">
      <alignment horizontal="center" vertical="center" wrapText="1"/>
      <protection/>
    </xf>
    <xf numFmtId="0" fontId="62" fillId="0" borderId="0" xfId="58" applyFont="1">
      <alignment/>
      <protection/>
    </xf>
    <xf numFmtId="0" fontId="72" fillId="0" borderId="10" xfId="58" applyFont="1" applyBorder="1" applyAlignment="1">
      <alignment horizontal="center" vertical="center" wrapText="1"/>
      <protection/>
    </xf>
    <xf numFmtId="0" fontId="67" fillId="0" borderId="10" xfId="58" applyFont="1" applyBorder="1" applyAlignment="1">
      <alignment vertical="center" wrapText="1"/>
      <protection/>
    </xf>
    <xf numFmtId="0" fontId="73" fillId="0" borderId="10" xfId="58" applyFont="1" applyBorder="1">
      <alignment/>
      <protection/>
    </xf>
    <xf numFmtId="0" fontId="71" fillId="0" borderId="12" xfId="58" applyFont="1" applyBorder="1" applyAlignment="1">
      <alignment horizontal="center" vertical="center" wrapText="1"/>
      <protection/>
    </xf>
    <xf numFmtId="0" fontId="74" fillId="0" borderId="13" xfId="58" applyFont="1" applyBorder="1" applyAlignment="1">
      <alignment vertical="center" wrapText="1"/>
      <protection/>
    </xf>
    <xf numFmtId="0" fontId="72" fillId="0" borderId="14" xfId="58" applyFont="1" applyBorder="1" applyAlignment="1">
      <alignment vertical="center" wrapText="1"/>
      <protection/>
    </xf>
    <xf numFmtId="0" fontId="67" fillId="0" borderId="15" xfId="58" applyFont="1" applyBorder="1" applyAlignment="1" quotePrefix="1">
      <alignment horizontal="left" vertical="center" wrapText="1"/>
      <protection/>
    </xf>
    <xf numFmtId="0" fontId="67" fillId="0" borderId="16" xfId="58" applyFont="1" applyBorder="1" applyAlignment="1" quotePrefix="1">
      <alignment horizontal="left" vertical="center" wrapText="1"/>
      <protection/>
    </xf>
    <xf numFmtId="0" fontId="67" fillId="0" borderId="16" xfId="58" applyFont="1" applyBorder="1" applyAlignment="1" quotePrefix="1">
      <alignment horizontal="center" vertical="center" wrapText="1"/>
      <protection/>
    </xf>
    <xf numFmtId="0" fontId="67" fillId="0" borderId="17" xfId="58" applyFont="1" applyBorder="1" applyAlignment="1">
      <alignment vertical="center" wrapText="1"/>
      <protection/>
    </xf>
    <xf numFmtId="0" fontId="67" fillId="0" borderId="13" xfId="58" applyFont="1" applyBorder="1" applyAlignment="1">
      <alignment horizontal="center" vertical="center" wrapText="1"/>
      <protection/>
    </xf>
    <xf numFmtId="0" fontId="75" fillId="0" borderId="10" xfId="58" applyFont="1" applyBorder="1" applyAlignment="1">
      <alignment horizontal="center" vertical="center"/>
      <protection/>
    </xf>
    <xf numFmtId="3" fontId="67" fillId="0" borderId="17" xfId="58" applyNumberFormat="1" applyFont="1" applyBorder="1" applyAlignment="1">
      <alignment horizontal="right" vertical="center" wrapText="1"/>
      <protection/>
    </xf>
    <xf numFmtId="171" fontId="62" fillId="0" borderId="0" xfId="58" applyNumberFormat="1" applyFont="1">
      <alignment/>
      <protection/>
    </xf>
    <xf numFmtId="3" fontId="73" fillId="0" borderId="10" xfId="58" applyNumberFormat="1" applyFont="1" applyBorder="1">
      <alignment/>
      <protection/>
    </xf>
    <xf numFmtId="0" fontId="72" fillId="0" borderId="10" xfId="58" applyFont="1" applyBorder="1" applyAlignment="1">
      <alignment vertical="center" wrapText="1"/>
      <protection/>
    </xf>
    <xf numFmtId="0" fontId="71" fillId="0" borderId="10" xfId="58" applyFont="1" applyBorder="1" applyAlignment="1">
      <alignment horizontal="right" vertical="center" wrapText="1"/>
      <protection/>
    </xf>
    <xf numFmtId="0" fontId="67" fillId="0" borderId="12" xfId="58" applyFont="1" applyBorder="1" applyAlignment="1">
      <alignment horizontal="center" vertical="center" wrapText="1"/>
      <protection/>
    </xf>
    <xf numFmtId="0" fontId="75" fillId="0" borderId="18" xfId="58" applyFont="1" applyBorder="1" applyAlignment="1">
      <alignment horizontal="center" vertical="center"/>
      <protection/>
    </xf>
    <xf numFmtId="3" fontId="71" fillId="0" borderId="17" xfId="58" applyNumberFormat="1" applyFont="1" applyBorder="1" applyAlignment="1">
      <alignment horizontal="right" vertical="center" wrapText="1"/>
      <protection/>
    </xf>
    <xf numFmtId="171" fontId="76" fillId="0" borderId="0" xfId="58" applyNumberFormat="1" applyFont="1">
      <alignment/>
      <protection/>
    </xf>
    <xf numFmtId="0" fontId="76" fillId="0" borderId="0" xfId="58" applyFont="1">
      <alignment/>
      <protection/>
    </xf>
    <xf numFmtId="0" fontId="67" fillId="0" borderId="10" xfId="58" applyFont="1" applyBorder="1" applyAlignment="1" quotePrefix="1">
      <alignment horizontal="left" vertical="center" wrapText="1"/>
      <protection/>
    </xf>
    <xf numFmtId="0" fontId="74" fillId="0" borderId="0" xfId="58" applyFont="1">
      <alignment/>
      <protection/>
    </xf>
    <xf numFmtId="0" fontId="77" fillId="0" borderId="0" xfId="58" applyFont="1">
      <alignment/>
      <protection/>
    </xf>
    <xf numFmtId="3" fontId="78" fillId="0" borderId="10" xfId="58" applyNumberFormat="1" applyFont="1" applyBorder="1">
      <alignment/>
      <protection/>
    </xf>
    <xf numFmtId="0" fontId="67" fillId="0" borderId="0" xfId="58" applyFont="1" applyAlignment="1">
      <alignment horizontal="left" vertical="center" indent="3"/>
      <protection/>
    </xf>
    <xf numFmtId="0" fontId="67" fillId="0" borderId="0" xfId="58" applyFont="1" applyAlignment="1">
      <alignment horizontal="center"/>
      <protection/>
    </xf>
    <xf numFmtId="0" fontId="67" fillId="0" borderId="10" xfId="58" applyFont="1" applyBorder="1" applyAlignment="1">
      <alignment horizontal="center" vertical="center" wrapText="1"/>
      <protection/>
    </xf>
    <xf numFmtId="0" fontId="72" fillId="0" borderId="12" xfId="58" applyFont="1" applyBorder="1" applyAlignment="1">
      <alignment vertical="center" wrapText="1"/>
      <protection/>
    </xf>
    <xf numFmtId="0" fontId="71" fillId="0" borderId="13" xfId="58" applyFont="1" applyBorder="1" applyAlignment="1">
      <alignment horizontal="right" vertical="center" wrapText="1"/>
      <protection/>
    </xf>
    <xf numFmtId="0" fontId="67" fillId="0" borderId="13" xfId="58" applyFont="1" applyBorder="1" applyAlignment="1">
      <alignment vertical="center" wrapText="1"/>
      <protection/>
    </xf>
    <xf numFmtId="0" fontId="75" fillId="0" borderId="19" xfId="58" applyFont="1" applyBorder="1" applyAlignment="1">
      <alignment horizontal="center" vertical="center"/>
      <protection/>
    </xf>
    <xf numFmtId="3" fontId="71" fillId="0" borderId="13" xfId="58" applyNumberFormat="1" applyFont="1" applyBorder="1" applyAlignment="1">
      <alignment horizontal="right" vertical="center" wrapText="1"/>
      <protection/>
    </xf>
    <xf numFmtId="0" fontId="71" fillId="0" borderId="12" xfId="58" applyFont="1" applyBorder="1" applyAlignment="1">
      <alignment horizontal="left" vertical="center" wrapText="1"/>
      <protection/>
    </xf>
    <xf numFmtId="0" fontId="79" fillId="0" borderId="0" xfId="58" applyFont="1">
      <alignment/>
      <protection/>
    </xf>
    <xf numFmtId="0" fontId="79" fillId="0" borderId="0" xfId="58" applyFont="1" applyAlignment="1">
      <alignment horizontal="right"/>
      <protection/>
    </xf>
    <xf numFmtId="0" fontId="80" fillId="0" borderId="0" xfId="58" applyFont="1">
      <alignment/>
      <protection/>
    </xf>
    <xf numFmtId="0" fontId="71" fillId="0" borderId="10" xfId="0" applyFont="1" applyBorder="1" applyAlignment="1">
      <alignment horizontal="center" vertical="center" wrapText="1"/>
    </xf>
    <xf numFmtId="0" fontId="3" fillId="0" borderId="0" xfId="58" applyFont="1" applyAlignment="1">
      <alignment horizontal="center" vertical="center"/>
      <protection/>
    </xf>
    <xf numFmtId="37" fontId="67" fillId="33" borderId="20" xfId="0" applyNumberFormat="1" applyFont="1" applyFill="1" applyBorder="1" applyAlignment="1" applyProtection="1">
      <alignment vertical="center" wrapText="1"/>
      <protection/>
    </xf>
    <xf numFmtId="37" fontId="67" fillId="33" borderId="21" xfId="0" applyNumberFormat="1" applyFont="1" applyFill="1" applyBorder="1" applyAlignment="1" applyProtection="1">
      <alignment vertical="center" wrapText="1"/>
      <protection/>
    </xf>
    <xf numFmtId="37" fontId="67" fillId="33" borderId="22" xfId="0" applyNumberFormat="1" applyFont="1" applyFill="1" applyBorder="1" applyAlignment="1" applyProtection="1">
      <alignment vertical="center" wrapText="1"/>
      <protection/>
    </xf>
    <xf numFmtId="43" fontId="67" fillId="33" borderId="23" xfId="61" applyNumberFormat="1" applyFont="1" applyFill="1" applyBorder="1" applyAlignment="1" applyProtection="1">
      <alignment horizontal="center" vertical="center" wrapText="1"/>
      <protection/>
    </xf>
    <xf numFmtId="37" fontId="67" fillId="33" borderId="24" xfId="0" applyNumberFormat="1" applyFont="1" applyFill="1" applyBorder="1" applyAlignment="1" applyProtection="1">
      <alignment vertical="center" wrapText="1"/>
      <protection/>
    </xf>
    <xf numFmtId="39" fontId="67" fillId="33" borderId="25" xfId="0" applyNumberFormat="1" applyFont="1" applyFill="1" applyBorder="1" applyAlignment="1" applyProtection="1">
      <alignment vertical="center" wrapText="1"/>
      <protection/>
    </xf>
    <xf numFmtId="37" fontId="67" fillId="33" borderId="19" xfId="0" applyNumberFormat="1" applyFont="1" applyFill="1" applyBorder="1" applyAlignment="1" applyProtection="1">
      <alignment vertical="center" wrapText="1"/>
      <protection/>
    </xf>
    <xf numFmtId="39" fontId="67" fillId="33" borderId="26" xfId="0" applyNumberFormat="1" applyFont="1" applyFill="1" applyBorder="1" applyAlignment="1" applyProtection="1">
      <alignment vertical="center" wrapText="1"/>
      <protection/>
    </xf>
    <xf numFmtId="43" fontId="67" fillId="33" borderId="27" xfId="61" applyNumberFormat="1" applyFont="1" applyFill="1" applyBorder="1" applyAlignment="1" applyProtection="1">
      <alignment horizontal="center" vertical="center" wrapText="1"/>
      <protection/>
    </xf>
    <xf numFmtId="37" fontId="67" fillId="33" borderId="28" xfId="0" applyNumberFormat="1" applyFont="1" applyFill="1" applyBorder="1" applyAlignment="1" applyProtection="1">
      <alignment horizontal="center" vertical="center" wrapText="1"/>
      <protection/>
    </xf>
    <xf numFmtId="37" fontId="67" fillId="33" borderId="22" xfId="0" applyNumberFormat="1" applyFont="1" applyFill="1" applyBorder="1" applyAlignment="1" applyProtection="1">
      <alignment horizontal="center" vertical="center" wrapText="1"/>
      <protection/>
    </xf>
    <xf numFmtId="37" fontId="67" fillId="33" borderId="29" xfId="0" applyNumberFormat="1" applyFont="1" applyFill="1" applyBorder="1" applyAlignment="1" applyProtection="1">
      <alignment horizontal="center" vertical="center" wrapText="1"/>
      <protection/>
    </xf>
    <xf numFmtId="3" fontId="67" fillId="0" borderId="10" xfId="0" applyNumberFormat="1" applyFont="1" applyBorder="1" applyAlignment="1" applyProtection="1">
      <alignment horizontal="center" vertical="center" wrapText="1"/>
      <protection locked="0"/>
    </xf>
    <xf numFmtId="0" fontId="74" fillId="0" borderId="0" xfId="58" applyFont="1" applyBorder="1" applyAlignment="1">
      <alignment vertical="center" wrapText="1"/>
      <protection/>
    </xf>
    <xf numFmtId="3" fontId="71" fillId="0" borderId="0" xfId="58" applyNumberFormat="1" applyFont="1" applyBorder="1" applyAlignment="1">
      <alignment horizontal="right" vertical="center" wrapText="1"/>
      <protection/>
    </xf>
    <xf numFmtId="0" fontId="73" fillId="0" borderId="17" xfId="58" applyFont="1" applyBorder="1">
      <alignment/>
      <protection/>
    </xf>
    <xf numFmtId="0" fontId="62" fillId="0" borderId="10" xfId="58" applyBorder="1">
      <alignment/>
      <protection/>
    </xf>
    <xf numFmtId="3" fontId="67" fillId="0" borderId="10" xfId="58" applyNumberFormat="1" applyFont="1" applyBorder="1" applyAlignment="1">
      <alignment horizontal="right" vertical="center" wrapText="1"/>
      <protection/>
    </xf>
    <xf numFmtId="3" fontId="71" fillId="0" borderId="10" xfId="58" applyNumberFormat="1" applyFont="1" applyBorder="1" applyAlignment="1">
      <alignment horizontal="right" vertical="center" wrapText="1"/>
      <protection/>
    </xf>
    <xf numFmtId="0" fontId="74" fillId="0" borderId="17" xfId="58" applyFont="1" applyBorder="1" applyAlignment="1">
      <alignment vertical="center" wrapText="1"/>
      <protection/>
    </xf>
    <xf numFmtId="171" fontId="62" fillId="0" borderId="12" xfId="58" applyNumberFormat="1" applyFont="1" applyBorder="1">
      <alignment/>
      <protection/>
    </xf>
    <xf numFmtId="171" fontId="76" fillId="0" borderId="12" xfId="58" applyNumberFormat="1" applyFont="1" applyBorder="1">
      <alignment/>
      <protection/>
    </xf>
    <xf numFmtId="0" fontId="62" fillId="0" borderId="13" xfId="58" applyFont="1" applyBorder="1">
      <alignment/>
      <protection/>
    </xf>
    <xf numFmtId="0" fontId="77" fillId="0" borderId="12" xfId="58" applyFont="1" applyBorder="1">
      <alignment/>
      <protection/>
    </xf>
    <xf numFmtId="0" fontId="62" fillId="0" borderId="17" xfId="58" applyBorder="1">
      <alignment/>
      <protection/>
    </xf>
    <xf numFmtId="3" fontId="73" fillId="0" borderId="17" xfId="58" applyNumberFormat="1" applyFont="1" applyBorder="1">
      <alignment/>
      <protection/>
    </xf>
    <xf numFmtId="3" fontId="78" fillId="0" borderId="17" xfId="58" applyNumberFormat="1" applyFont="1" applyBorder="1">
      <alignment/>
      <protection/>
    </xf>
    <xf numFmtId="0" fontId="69" fillId="0" borderId="0" xfId="58" applyFont="1" applyBorder="1">
      <alignment/>
      <protection/>
    </xf>
    <xf numFmtId="0" fontId="62" fillId="0" borderId="0" xfId="58" applyFill="1" applyBorder="1">
      <alignment/>
      <protection/>
    </xf>
    <xf numFmtId="0" fontId="62" fillId="0" borderId="0" xfId="58" applyBorder="1">
      <alignment/>
      <protection/>
    </xf>
    <xf numFmtId="0" fontId="62" fillId="0" borderId="0" xfId="58" applyFont="1" applyBorder="1">
      <alignment/>
      <protection/>
    </xf>
    <xf numFmtId="0" fontId="79" fillId="0" borderId="0" xfId="58" applyFont="1" applyBorder="1">
      <alignment/>
      <protection/>
    </xf>
    <xf numFmtId="0" fontId="0" fillId="0" borderId="30" xfId="0" applyBorder="1" applyAlignment="1">
      <alignment/>
    </xf>
    <xf numFmtId="0" fontId="67" fillId="0" borderId="30" xfId="58" applyFont="1" applyBorder="1" applyAlignment="1" quotePrefix="1">
      <alignment horizontal="left" vertical="center" wrapText="1"/>
      <protection/>
    </xf>
    <xf numFmtId="0" fontId="62" fillId="0" borderId="30" xfId="58" applyFont="1" applyBorder="1">
      <alignment/>
      <protection/>
    </xf>
    <xf numFmtId="171" fontId="62" fillId="0" borderId="30" xfId="58" applyNumberFormat="1" applyFont="1" applyBorder="1">
      <alignment/>
      <protection/>
    </xf>
    <xf numFmtId="171" fontId="76" fillId="0" borderId="30" xfId="58" applyNumberFormat="1" applyFont="1" applyBorder="1">
      <alignment/>
      <protection/>
    </xf>
    <xf numFmtId="0" fontId="77" fillId="0" borderId="30" xfId="58" applyFont="1" applyBorder="1">
      <alignment/>
      <protection/>
    </xf>
    <xf numFmtId="0" fontId="71" fillId="0" borderId="0" xfId="0" applyFont="1" applyFill="1" applyBorder="1" applyAlignment="1">
      <alignment horizontal="center" vertical="center"/>
    </xf>
    <xf numFmtId="0" fontId="67" fillId="0" borderId="0" xfId="0" applyFont="1" applyFill="1" applyAlignment="1">
      <alignment vertical="center"/>
    </xf>
    <xf numFmtId="0" fontId="74" fillId="0" borderId="0" xfId="0" applyFont="1" applyFill="1" applyAlignment="1" quotePrefix="1">
      <alignment horizontal="left" vertical="center"/>
    </xf>
    <xf numFmtId="3" fontId="67" fillId="0" borderId="0" xfId="0" applyNumberFormat="1" applyFont="1" applyFill="1" applyAlignment="1">
      <alignment vertical="center"/>
    </xf>
    <xf numFmtId="0" fontId="67" fillId="0" borderId="10" xfId="0" applyFont="1" applyFill="1" applyBorder="1" applyAlignment="1">
      <alignment horizontal="center" vertical="center" wrapText="1"/>
    </xf>
    <xf numFmtId="3" fontId="67" fillId="0" borderId="10" xfId="0" applyNumberFormat="1" applyFont="1" applyFill="1" applyBorder="1" applyAlignment="1">
      <alignment horizontal="center" vertical="center" wrapText="1"/>
    </xf>
    <xf numFmtId="3" fontId="67" fillId="0" borderId="0" xfId="0" applyNumberFormat="1" applyFont="1" applyFill="1" applyBorder="1" applyAlignment="1">
      <alignment horizontal="center" vertical="center" wrapText="1"/>
    </xf>
    <xf numFmtId="3" fontId="67" fillId="0" borderId="10" xfId="0" applyNumberFormat="1" applyFont="1" applyFill="1" applyBorder="1" applyAlignment="1">
      <alignment vertical="center" wrapText="1"/>
    </xf>
    <xf numFmtId="0" fontId="67" fillId="0" borderId="10" xfId="0" applyFont="1" applyFill="1" applyBorder="1" applyAlignment="1">
      <alignment vertical="center"/>
    </xf>
    <xf numFmtId="3" fontId="71" fillId="0" borderId="10" xfId="0" applyNumberFormat="1" applyFont="1" applyFill="1" applyBorder="1" applyAlignment="1">
      <alignment horizontal="center" vertical="center" wrapText="1"/>
    </xf>
    <xf numFmtId="3" fontId="71" fillId="0" borderId="0" xfId="0" applyNumberFormat="1" applyFont="1" applyFill="1" applyBorder="1" applyAlignment="1">
      <alignment horizontal="center" vertical="center" wrapText="1"/>
    </xf>
    <xf numFmtId="0" fontId="67" fillId="0" borderId="12" xfId="0" applyFont="1" applyFill="1" applyBorder="1" applyAlignment="1">
      <alignment horizontal="left" vertical="center" wrapText="1"/>
    </xf>
    <xf numFmtId="0" fontId="67" fillId="0" borderId="10" xfId="0" applyFont="1" applyFill="1" applyBorder="1" applyAlignment="1">
      <alignment horizontal="left" vertical="center" wrapText="1"/>
    </xf>
    <xf numFmtId="3" fontId="67" fillId="0" borderId="18"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76" fillId="0" borderId="10" xfId="0" applyFont="1" applyFill="1" applyBorder="1" applyAlignment="1">
      <alignment horizontal="center" vertical="center" wrapText="1"/>
    </xf>
    <xf numFmtId="3" fontId="76" fillId="0" borderId="10" xfId="0" applyNumberFormat="1" applyFont="1" applyFill="1" applyBorder="1" applyAlignment="1">
      <alignment horizontal="center" vertical="center" wrapText="1"/>
    </xf>
    <xf numFmtId="0" fontId="76" fillId="0" borderId="10" xfId="0" applyFont="1" applyFill="1" applyBorder="1" applyAlignment="1">
      <alignment vertical="center" wrapText="1"/>
    </xf>
    <xf numFmtId="0" fontId="0" fillId="0" borderId="0" xfId="0" applyFill="1" applyBorder="1" applyAlignment="1">
      <alignment vertical="center"/>
    </xf>
    <xf numFmtId="3" fontId="68" fillId="0" borderId="10" xfId="0" applyNumberFormat="1" applyFont="1" applyFill="1" applyBorder="1" applyAlignment="1">
      <alignment horizontal="center" vertical="center" wrapText="1"/>
    </xf>
    <xf numFmtId="0" fontId="0" fillId="0" borderId="0" xfId="0" applyFill="1" applyAlignment="1">
      <alignment horizontal="center" vertical="center"/>
    </xf>
    <xf numFmtId="3" fontId="0" fillId="0" borderId="0" xfId="0" applyNumberFormat="1" applyFill="1" applyAlignment="1">
      <alignment vertical="center"/>
    </xf>
    <xf numFmtId="0" fontId="76" fillId="0" borderId="10" xfId="0" applyFont="1" applyFill="1" applyBorder="1" applyAlignment="1">
      <alignment horizontal="left" vertical="center" wrapText="1"/>
    </xf>
    <xf numFmtId="3" fontId="76" fillId="0" borderId="10" xfId="0" applyNumberFormat="1" applyFont="1" applyFill="1" applyBorder="1" applyAlignment="1">
      <alignment vertical="center" wrapText="1"/>
    </xf>
    <xf numFmtId="0" fontId="81" fillId="0" borderId="31" xfId="0" applyFont="1" applyFill="1" applyBorder="1" applyAlignment="1">
      <alignment horizontal="center" vertical="center" wrapText="1"/>
    </xf>
    <xf numFmtId="0" fontId="81" fillId="0" borderId="32" xfId="0" applyFont="1" applyFill="1" applyBorder="1" applyAlignment="1">
      <alignment horizontal="justify" vertical="center" wrapText="1"/>
    </xf>
    <xf numFmtId="0" fontId="82" fillId="0" borderId="33" xfId="0" applyFont="1" applyFill="1" applyBorder="1" applyAlignment="1">
      <alignment horizontal="center" vertical="center" wrapText="1"/>
    </xf>
    <xf numFmtId="0" fontId="81" fillId="0" borderId="34" xfId="0" applyFont="1" applyFill="1" applyBorder="1" applyAlignment="1">
      <alignment vertical="center" wrapText="1"/>
    </xf>
    <xf numFmtId="0" fontId="82" fillId="0" borderId="35" xfId="0" applyFont="1" applyFill="1" applyBorder="1" applyAlignment="1">
      <alignment horizontal="center" vertical="center" wrapText="1"/>
    </xf>
    <xf numFmtId="0" fontId="82" fillId="0" borderId="36" xfId="0" applyFont="1" applyFill="1" applyBorder="1" applyAlignment="1">
      <alignment horizontal="center" vertical="center" wrapText="1"/>
    </xf>
    <xf numFmtId="0" fontId="81" fillId="0" borderId="37" xfId="0" applyFont="1" applyFill="1" applyBorder="1" applyAlignment="1">
      <alignment vertical="center" wrapText="1"/>
    </xf>
    <xf numFmtId="0" fontId="76" fillId="0" borderId="0" xfId="0" applyFont="1" applyFill="1" applyBorder="1" applyAlignment="1">
      <alignment horizontal="center" vertical="center" wrapText="1"/>
    </xf>
    <xf numFmtId="3" fontId="76" fillId="0" borderId="0" xfId="0" applyNumberFormat="1" applyFont="1" applyFill="1" applyBorder="1" applyAlignment="1">
      <alignment horizontal="center" vertical="center" wrapText="1"/>
    </xf>
    <xf numFmtId="0" fontId="76" fillId="0" borderId="0" xfId="0" applyFont="1" applyFill="1" applyBorder="1" applyAlignment="1">
      <alignment vertical="center" wrapText="1"/>
    </xf>
    <xf numFmtId="3" fontId="76" fillId="0" borderId="0" xfId="0" applyNumberFormat="1" applyFont="1" applyFill="1" applyBorder="1" applyAlignment="1">
      <alignment vertical="center" wrapText="1"/>
    </xf>
    <xf numFmtId="3" fontId="67" fillId="0" borderId="10" xfId="0" applyNumberFormat="1" applyFont="1" applyFill="1" applyBorder="1" applyAlignment="1">
      <alignment vertical="center"/>
    </xf>
    <xf numFmtId="0" fontId="71" fillId="0" borderId="10" xfId="0" applyFont="1" applyFill="1" applyBorder="1" applyAlignment="1">
      <alignment horizontal="right" vertical="center"/>
    </xf>
    <xf numFmtId="3" fontId="67" fillId="0" borderId="0" xfId="0" applyNumberFormat="1" applyFont="1" applyFill="1" applyAlignment="1">
      <alignment horizontal="right" vertical="center"/>
    </xf>
    <xf numFmtId="3" fontId="67" fillId="0" borderId="10" xfId="0" applyNumberFormat="1" applyFont="1" applyFill="1" applyBorder="1" applyAlignment="1">
      <alignment horizontal="right" vertical="center" wrapText="1"/>
    </xf>
    <xf numFmtId="3" fontId="67" fillId="0" borderId="10" xfId="0" applyNumberFormat="1" applyFont="1" applyFill="1" applyBorder="1" applyAlignment="1">
      <alignment horizontal="right" vertical="center"/>
    </xf>
    <xf numFmtId="3" fontId="76" fillId="0" borderId="10" xfId="0" applyNumberFormat="1" applyFont="1" applyFill="1" applyBorder="1" applyAlignment="1">
      <alignment horizontal="right" vertical="center" wrapText="1"/>
    </xf>
    <xf numFmtId="3" fontId="68" fillId="0" borderId="10" xfId="0" applyNumberFormat="1" applyFont="1" applyFill="1" applyBorder="1" applyAlignment="1">
      <alignment horizontal="right" vertical="center" wrapText="1"/>
    </xf>
    <xf numFmtId="0" fontId="0" fillId="0" borderId="10" xfId="0" applyFill="1" applyBorder="1" applyAlignment="1">
      <alignment vertical="center"/>
    </xf>
    <xf numFmtId="3" fontId="67" fillId="0" borderId="10" xfId="0" applyNumberFormat="1" applyFont="1" applyFill="1" applyBorder="1" applyAlignment="1">
      <alignment horizontal="center" vertical="center" wrapText="1"/>
    </xf>
    <xf numFmtId="0" fontId="67" fillId="0" borderId="10" xfId="0" applyFont="1" applyFill="1" applyBorder="1" applyAlignment="1">
      <alignment horizontal="right" vertical="center"/>
    </xf>
    <xf numFmtId="0" fontId="71"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3" fontId="71" fillId="0" borderId="18" xfId="0" applyNumberFormat="1" applyFont="1" applyFill="1" applyBorder="1" applyAlignment="1">
      <alignment horizontal="right" vertical="center" wrapText="1"/>
    </xf>
    <xf numFmtId="3" fontId="67" fillId="0" borderId="18" xfId="0" applyNumberFormat="1" applyFont="1" applyFill="1" applyBorder="1" applyAlignment="1">
      <alignment horizontal="right" vertical="center" wrapText="1"/>
    </xf>
    <xf numFmtId="3" fontId="71" fillId="0" borderId="10" xfId="0" applyNumberFormat="1" applyFont="1" applyFill="1" applyBorder="1" applyAlignment="1">
      <alignment vertical="center"/>
    </xf>
    <xf numFmtId="3" fontId="71" fillId="0" borderId="18" xfId="0" applyNumberFormat="1" applyFont="1" applyFill="1" applyBorder="1" applyAlignment="1">
      <alignment vertical="center" wrapText="1"/>
    </xf>
    <xf numFmtId="0" fontId="73" fillId="0" borderId="12" xfId="58" applyFont="1" applyBorder="1" applyAlignment="1">
      <alignment vertical="center" wrapText="1"/>
      <protection/>
    </xf>
    <xf numFmtId="0" fontId="67" fillId="0" borderId="0" xfId="0" applyFont="1" applyAlignment="1">
      <alignment horizontal="justify" vertical="center"/>
    </xf>
    <xf numFmtId="0" fontId="0" fillId="0" borderId="0" xfId="0" applyAlignment="1">
      <alignment vertical="center"/>
    </xf>
    <xf numFmtId="0" fontId="0" fillId="0" borderId="18" xfId="0" applyBorder="1" applyAlignment="1">
      <alignment horizontal="center" vertical="center" wrapText="1"/>
    </xf>
    <xf numFmtId="3" fontId="67" fillId="0" borderId="10" xfId="0" applyNumberFormat="1" applyFont="1" applyFill="1" applyBorder="1" applyAlignment="1">
      <alignment horizontal="center" vertical="center" wrapText="1"/>
    </xf>
    <xf numFmtId="0" fontId="68" fillId="0" borderId="0" xfId="0" applyFont="1" applyFill="1" applyBorder="1" applyAlignment="1">
      <alignment horizontal="right" vertical="center" wrapText="1"/>
    </xf>
    <xf numFmtId="0" fontId="71" fillId="0" borderId="12" xfId="58" applyFont="1" applyBorder="1" applyAlignment="1">
      <alignment horizontal="justify" vertical="center" wrapText="1"/>
      <protection/>
    </xf>
    <xf numFmtId="0" fontId="62" fillId="0" borderId="13" xfId="58" applyBorder="1" applyAlignment="1">
      <alignment vertical="center" wrapText="1"/>
      <protection/>
    </xf>
    <xf numFmtId="0" fontId="71" fillId="0" borderId="12" xfId="58" applyFont="1" applyBorder="1" applyAlignment="1">
      <alignment vertical="center" wrapText="1"/>
      <protection/>
    </xf>
    <xf numFmtId="0" fontId="71" fillId="0" borderId="13" xfId="58" applyFont="1" applyBorder="1" applyAlignment="1">
      <alignment vertical="center" wrapText="1"/>
      <protection/>
    </xf>
    <xf numFmtId="0" fontId="71" fillId="0" borderId="17" xfId="58" applyFont="1" applyBorder="1" applyAlignment="1">
      <alignment vertical="center" wrapText="1"/>
      <protection/>
    </xf>
    <xf numFmtId="0" fontId="71" fillId="0" borderId="13" xfId="58" applyFont="1" applyBorder="1" applyAlignment="1">
      <alignment horizontal="justify" vertical="center" wrapText="1"/>
      <protection/>
    </xf>
    <xf numFmtId="0" fontId="71" fillId="0" borderId="15" xfId="58" applyFont="1" applyBorder="1" applyAlignment="1">
      <alignment horizontal="center" vertical="center" wrapText="1"/>
      <protection/>
    </xf>
    <xf numFmtId="0" fontId="0" fillId="0" borderId="18" xfId="0" applyBorder="1" applyAlignment="1">
      <alignment vertical="center"/>
    </xf>
    <xf numFmtId="0" fontId="71" fillId="0" borderId="12" xfId="58" applyFont="1" applyBorder="1" applyAlignment="1">
      <alignment horizontal="center" vertical="center" wrapText="1"/>
      <protection/>
    </xf>
    <xf numFmtId="0" fontId="0" fillId="0" borderId="13" xfId="0" applyBorder="1" applyAlignment="1">
      <alignment/>
    </xf>
    <xf numFmtId="0" fontId="3" fillId="0" borderId="0" xfId="58" applyFont="1" applyAlignment="1">
      <alignment horizontal="center" vertical="center"/>
      <protection/>
    </xf>
    <xf numFmtId="0" fontId="4" fillId="0" borderId="19" xfId="58" applyFont="1" applyBorder="1" applyAlignment="1">
      <alignment horizontal="right" vertical="center"/>
      <protection/>
    </xf>
    <xf numFmtId="0" fontId="73" fillId="0" borderId="13" xfId="58" applyFont="1" applyBorder="1" applyAlignment="1">
      <alignment vertical="center" wrapText="1"/>
      <protection/>
    </xf>
    <xf numFmtId="0" fontId="73" fillId="0" borderId="17" xfId="58" applyFont="1" applyBorder="1" applyAlignment="1">
      <alignment vertical="center" wrapText="1"/>
      <protection/>
    </xf>
    <xf numFmtId="0" fontId="73" fillId="0" borderId="12" xfId="58" applyFont="1" applyBorder="1" applyAlignment="1">
      <alignment vertical="center" wrapText="1"/>
      <protection/>
    </xf>
    <xf numFmtId="0" fontId="67" fillId="0" borderId="15" xfId="0" applyFont="1" applyFill="1" applyBorder="1" applyAlignment="1">
      <alignment horizontal="center" vertical="center" wrapText="1"/>
    </xf>
    <xf numFmtId="0" fontId="0" fillId="0" borderId="18" xfId="0" applyBorder="1" applyAlignment="1">
      <alignment horizontal="center" vertical="center" wrapText="1"/>
    </xf>
    <xf numFmtId="0" fontId="67" fillId="0" borderId="0" xfId="0" applyFont="1" applyAlignment="1">
      <alignment horizontal="justify" vertical="center"/>
    </xf>
    <xf numFmtId="0" fontId="0" fillId="0" borderId="0" xfId="0" applyAlignment="1">
      <alignment vertical="center"/>
    </xf>
    <xf numFmtId="3" fontId="67" fillId="0" borderId="15" xfId="0" applyNumberFormat="1" applyFont="1" applyFill="1" applyBorder="1" applyAlignment="1">
      <alignment horizontal="center" vertical="center" wrapText="1"/>
    </xf>
    <xf numFmtId="3" fontId="6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71" fillId="0" borderId="0" xfId="0" applyFont="1" applyFill="1" applyBorder="1" applyAlignment="1">
      <alignment horizontal="center" vertical="center"/>
    </xf>
    <xf numFmtId="0" fontId="83" fillId="0" borderId="0" xfId="0" applyFont="1" applyAlignment="1">
      <alignment vertical="center"/>
    </xf>
    <xf numFmtId="0" fontId="68" fillId="0" borderId="0" xfId="0" applyFont="1" applyFill="1" applyBorder="1" applyAlignment="1">
      <alignment horizontal="right" vertical="center" wrapText="1"/>
    </xf>
    <xf numFmtId="0" fontId="68" fillId="0" borderId="10" xfId="0" applyFont="1" applyFill="1" applyBorder="1" applyAlignment="1">
      <alignment horizontal="right" vertical="center" wrapText="1"/>
    </xf>
    <xf numFmtId="0" fontId="76" fillId="0" borderId="15" xfId="0" applyFont="1" applyFill="1" applyBorder="1" applyAlignment="1">
      <alignment horizontal="center" vertical="center" wrapText="1"/>
    </xf>
    <xf numFmtId="0" fontId="0" fillId="0" borderId="0" xfId="0" applyFill="1" applyAlignment="1">
      <alignment horizontal="center" vertical="center"/>
    </xf>
    <xf numFmtId="0" fontId="0" fillId="0" borderId="19" xfId="0" applyBorder="1" applyAlignment="1">
      <alignment/>
    </xf>
    <xf numFmtId="0" fontId="67" fillId="0" borderId="10" xfId="58" applyFont="1" applyBorder="1" applyAlignment="1" quotePrefix="1">
      <alignment horizontal="center" vertical="center" wrapText="1"/>
      <protection/>
    </xf>
    <xf numFmtId="0" fontId="67" fillId="0" borderId="15" xfId="58" applyFont="1" applyBorder="1" applyAlignment="1" quotePrefix="1">
      <alignment horizontal="center" vertical="center" wrapText="1"/>
      <protection/>
    </xf>
    <xf numFmtId="0" fontId="67" fillId="0" borderId="14" xfId="58" applyFont="1" applyBorder="1" applyAlignment="1" quotePrefix="1">
      <alignment horizontal="center" vertical="center" wrapText="1"/>
      <protection/>
    </xf>
    <xf numFmtId="0" fontId="0" fillId="0" borderId="0" xfId="0" applyFont="1" applyBorder="1" applyAlignment="1" applyProtection="1">
      <alignment horizontal="left" vertical="center"/>
      <protection locked="0"/>
    </xf>
    <xf numFmtId="0" fontId="71" fillId="0" borderId="0" xfId="0" applyFont="1" applyBorder="1" applyAlignment="1" applyProtection="1">
      <alignment horizontal="left" vertical="center" wrapText="1"/>
      <protection locked="0"/>
    </xf>
    <xf numFmtId="0" fontId="76" fillId="33" borderId="15" xfId="0" applyFont="1" applyFill="1" applyBorder="1" applyAlignment="1" applyProtection="1">
      <alignment horizontal="center" vertical="center" wrapText="1"/>
      <protection locked="0"/>
    </xf>
    <xf numFmtId="3" fontId="67" fillId="33" borderId="10" xfId="0" applyNumberFormat="1" applyFont="1" applyFill="1" applyBorder="1" applyAlignment="1">
      <alignment horizontal="center" vertical="center" wrapText="1"/>
    </xf>
    <xf numFmtId="0" fontId="0" fillId="33" borderId="10" xfId="0" applyFill="1" applyBorder="1" applyAlignment="1">
      <alignment horizontal="center" vertical="center" wrapText="1"/>
    </xf>
    <xf numFmtId="0" fontId="0" fillId="33" borderId="18" xfId="0" applyFill="1" applyBorder="1" applyAlignment="1">
      <alignment horizontal="center" vertical="center" wrapText="1"/>
    </xf>
    <xf numFmtId="0" fontId="67" fillId="33" borderId="10" xfId="0" applyFont="1" applyFill="1" applyBorder="1" applyAlignment="1">
      <alignment horizontal="center" vertical="center" wrapText="1"/>
    </xf>
    <xf numFmtId="3" fontId="67" fillId="33" borderId="10" xfId="0" applyNumberFormat="1" applyFont="1" applyFill="1" applyBorder="1" applyAlignment="1" applyProtection="1">
      <alignment horizontal="center" vertical="center" wrapText="1"/>
      <protection locked="0"/>
    </xf>
    <xf numFmtId="0" fontId="68" fillId="33" borderId="10" xfId="0" applyFont="1" applyFill="1" applyBorder="1" applyAlignment="1" applyProtection="1">
      <alignment horizontal="center" vertical="center" wrapText="1"/>
      <protection locked="0"/>
    </xf>
    <xf numFmtId="0" fontId="68" fillId="33" borderId="10" xfId="0" applyFont="1" applyFill="1" applyBorder="1" applyAlignment="1" applyProtection="1">
      <alignment horizontal="left" vertical="center" wrapText="1"/>
      <protection locked="0"/>
    </xf>
    <xf numFmtId="0" fontId="0" fillId="33" borderId="18" xfId="0" applyFill="1" applyBorder="1" applyAlignment="1">
      <alignment horizontal="center" vertical="center" wrapText="1"/>
    </xf>
    <xf numFmtId="0" fontId="76" fillId="33" borderId="10" xfId="0" applyFont="1" applyFill="1" applyBorder="1" applyAlignment="1" applyProtection="1">
      <alignment horizontal="center" vertical="center" wrapText="1"/>
      <protection locked="0"/>
    </xf>
    <xf numFmtId="0" fontId="76" fillId="33" borderId="10" xfId="0" applyFont="1" applyFill="1" applyBorder="1" applyAlignment="1" applyProtection="1">
      <alignment horizontal="left" vertical="center" wrapText="1"/>
      <protection locked="0"/>
    </xf>
    <xf numFmtId="3" fontId="76" fillId="33" borderId="10" xfId="0" applyNumberFormat="1" applyFont="1" applyFill="1" applyBorder="1" applyAlignment="1" applyProtection="1">
      <alignment horizontal="center" vertical="center" wrapText="1"/>
      <protection locked="0"/>
    </xf>
    <xf numFmtId="3" fontId="76" fillId="33" borderId="10" xfId="0" applyNumberFormat="1" applyFont="1" applyFill="1" applyBorder="1" applyAlignment="1" applyProtection="1">
      <alignment horizontal="center" vertical="center" wrapText="1"/>
      <protection/>
    </xf>
    <xf numFmtId="0" fontId="0" fillId="33" borderId="10" xfId="0" applyFill="1" applyBorder="1" applyAlignment="1" applyProtection="1">
      <alignment/>
      <protection locked="0"/>
    </xf>
    <xf numFmtId="0" fontId="68" fillId="33" borderId="10" xfId="0" applyFont="1" applyFill="1" applyBorder="1" applyAlignment="1" applyProtection="1">
      <alignment horizontal="right" vertical="center" wrapText="1"/>
      <protection locked="0"/>
    </xf>
    <xf numFmtId="0" fontId="71" fillId="33" borderId="0" xfId="0" applyFont="1" applyFill="1" applyBorder="1" applyAlignment="1" applyProtection="1">
      <alignment horizontal="center" vertical="center"/>
      <protection locked="0"/>
    </xf>
    <xf numFmtId="0" fontId="0" fillId="33" borderId="0" xfId="0" applyFont="1" applyFill="1" applyBorder="1" applyAlignment="1" applyProtection="1">
      <alignment horizontal="center" vertical="center"/>
      <protection locked="0"/>
    </xf>
    <xf numFmtId="0" fontId="0" fillId="33" borderId="0" xfId="0" applyFont="1" applyFill="1" applyAlignment="1" applyProtection="1">
      <alignment vertical="center"/>
      <protection locked="0"/>
    </xf>
    <xf numFmtId="0" fontId="0" fillId="33" borderId="0" xfId="0" applyFont="1" applyFill="1" applyAlignment="1" applyProtection="1">
      <alignment/>
      <protection locked="0"/>
    </xf>
    <xf numFmtId="0" fontId="68" fillId="33" borderId="19" xfId="0" applyFont="1" applyFill="1" applyBorder="1" applyAlignment="1" applyProtection="1">
      <alignment horizontal="center" vertical="center" wrapText="1"/>
      <protection locked="0"/>
    </xf>
    <xf numFmtId="0" fontId="0" fillId="33" borderId="19" xfId="0" applyFill="1" applyBorder="1" applyAlignment="1">
      <alignment horizontal="center" vertical="center" wrapText="1"/>
    </xf>
    <xf numFmtId="0" fontId="0" fillId="33" borderId="19" xfId="0" applyFill="1" applyBorder="1" applyAlignment="1">
      <alignment horizontal="center"/>
    </xf>
    <xf numFmtId="0" fontId="67" fillId="33" borderId="15" xfId="0" applyFont="1" applyFill="1" applyBorder="1" applyAlignment="1" applyProtection="1">
      <alignment horizontal="center" vertical="center" wrapText="1"/>
      <protection locked="0"/>
    </xf>
    <xf numFmtId="3" fontId="8" fillId="33" borderId="15" xfId="0" applyNumberFormat="1" applyFont="1" applyFill="1" applyBorder="1" applyAlignment="1" applyProtection="1">
      <alignment horizontal="center" vertical="center" wrapText="1"/>
      <protection locked="0"/>
    </xf>
    <xf numFmtId="0" fontId="67" fillId="33" borderId="12" xfId="0" applyFont="1" applyFill="1" applyBorder="1" applyAlignment="1" applyProtection="1">
      <alignment horizontal="center" vertical="center"/>
      <protection locked="0"/>
    </xf>
    <xf numFmtId="0" fontId="67" fillId="33" borderId="17" xfId="0" applyFont="1" applyFill="1" applyBorder="1" applyAlignment="1" applyProtection="1">
      <alignment horizontal="center" vertical="center"/>
      <protection locked="0"/>
    </xf>
    <xf numFmtId="0" fontId="83" fillId="33" borderId="18" xfId="0" applyFont="1" applyFill="1" applyBorder="1" applyAlignment="1">
      <alignment horizontal="center" vertical="center" wrapText="1"/>
    </xf>
    <xf numFmtId="0" fontId="67" fillId="33" borderId="10" xfId="0" applyFont="1" applyFill="1" applyBorder="1" applyAlignment="1" applyProtection="1">
      <alignment horizontal="center" vertical="center" wrapText="1"/>
      <protection locked="0"/>
    </xf>
    <xf numFmtId="0" fontId="67" fillId="33" borderId="10" xfId="0" applyFont="1" applyFill="1" applyBorder="1" applyAlignment="1" applyProtection="1">
      <alignment vertical="center" wrapText="1"/>
      <protection locked="0"/>
    </xf>
    <xf numFmtId="0" fontId="67" fillId="33" borderId="10" xfId="0" applyFont="1" applyFill="1" applyBorder="1" applyAlignment="1" applyProtection="1">
      <alignment horizontal="center" vertical="center" wrapText="1"/>
      <protection/>
    </xf>
    <xf numFmtId="0" fontId="67" fillId="33" borderId="10" xfId="0" applyFont="1" applyFill="1" applyBorder="1" applyAlignment="1" applyProtection="1">
      <alignment horizontal="center" vertical="center"/>
      <protection locked="0"/>
    </xf>
    <xf numFmtId="3" fontId="8" fillId="33" borderId="10" xfId="0" applyNumberFormat="1" applyFont="1" applyFill="1" applyBorder="1" applyAlignment="1" applyProtection="1">
      <alignment horizontal="right" vertical="center" wrapText="1"/>
      <protection/>
    </xf>
    <xf numFmtId="0" fontId="83" fillId="33" borderId="18" xfId="0" applyFont="1" applyFill="1" applyBorder="1" applyAlignment="1" applyProtection="1">
      <alignment vertical="center"/>
      <protection locked="0"/>
    </xf>
    <xf numFmtId="0" fontId="83" fillId="33" borderId="18" xfId="0" applyFont="1" applyFill="1" applyBorder="1" applyAlignment="1" applyProtection="1">
      <alignment/>
      <protection locked="0"/>
    </xf>
    <xf numFmtId="3" fontId="83" fillId="33" borderId="10" xfId="0" applyNumberFormat="1" applyFont="1" applyFill="1" applyBorder="1" applyAlignment="1" applyProtection="1">
      <alignment vertical="center"/>
      <protection locked="0"/>
    </xf>
    <xf numFmtId="0" fontId="83" fillId="33" borderId="10" xfId="0" applyFont="1" applyFill="1" applyBorder="1" applyAlignment="1" applyProtection="1">
      <alignment/>
      <protection locked="0"/>
    </xf>
    <xf numFmtId="0" fontId="83" fillId="33" borderId="10" xfId="0" applyFont="1" applyFill="1" applyBorder="1" applyAlignment="1" applyProtection="1">
      <alignment vertical="center"/>
      <protection locked="0"/>
    </xf>
    <xf numFmtId="0" fontId="3" fillId="33" borderId="12"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3" fontId="3" fillId="33" borderId="10" xfId="0" applyNumberFormat="1" applyFont="1" applyFill="1" applyBorder="1" applyAlignment="1" applyProtection="1">
      <alignment horizontal="right" vertical="center" wrapText="1"/>
      <protection/>
    </xf>
    <xf numFmtId="0" fontId="2" fillId="33" borderId="38" xfId="0" applyFont="1" applyFill="1" applyBorder="1" applyAlignment="1" applyProtection="1">
      <alignment horizontal="left" vertical="center" wrapText="1"/>
      <protection locked="0"/>
    </xf>
    <xf numFmtId="0" fontId="67" fillId="33" borderId="38" xfId="0" applyFont="1" applyFill="1" applyBorder="1" applyAlignment="1" applyProtection="1">
      <alignment horizontal="left" vertical="center"/>
      <protection locked="0"/>
    </xf>
    <xf numFmtId="0" fontId="0" fillId="33" borderId="38" xfId="0" applyFill="1" applyBorder="1" applyAlignment="1">
      <alignment vertical="center"/>
    </xf>
    <xf numFmtId="0" fontId="67" fillId="33" borderId="0" xfId="0" applyFont="1" applyFill="1" applyAlignment="1" applyProtection="1">
      <alignment/>
      <protection locked="0"/>
    </xf>
    <xf numFmtId="0" fontId="76" fillId="33" borderId="0" xfId="0" applyFont="1" applyFill="1" applyAlignment="1" applyProtection="1">
      <alignment/>
      <protection locked="0"/>
    </xf>
    <xf numFmtId="0" fontId="0" fillId="33" borderId="0" xfId="0" applyFont="1" applyFill="1" applyBorder="1" applyAlignment="1" applyProtection="1">
      <alignment/>
      <protection locked="0"/>
    </xf>
    <xf numFmtId="3" fontId="0" fillId="33" borderId="0" xfId="0" applyNumberFormat="1" applyFont="1" applyFill="1" applyAlignment="1" applyProtection="1">
      <alignment/>
      <protection locked="0"/>
    </xf>
    <xf numFmtId="0" fontId="84" fillId="33" borderId="0" xfId="0" applyFont="1" applyFill="1" applyBorder="1" applyAlignment="1" applyProtection="1">
      <alignment horizontal="center" vertical="center" wrapText="1"/>
      <protection locked="0"/>
    </xf>
    <xf numFmtId="0" fontId="84" fillId="33" borderId="0" xfId="0" applyFont="1" applyFill="1" applyBorder="1" applyAlignment="1" applyProtection="1">
      <alignment horizontal="center" vertical="center"/>
      <protection locked="0"/>
    </xf>
    <xf numFmtId="0" fontId="71" fillId="33" borderId="0" xfId="0" applyFont="1" applyFill="1" applyBorder="1" applyAlignment="1" applyProtection="1">
      <alignment horizontal="center" vertical="center" wrapText="1"/>
      <protection locked="0"/>
    </xf>
    <xf numFmtId="0" fontId="71" fillId="33" borderId="0" xfId="0" applyFont="1" applyFill="1" applyBorder="1" applyAlignment="1" applyProtection="1">
      <alignment horizontal="center" vertical="center"/>
      <protection locked="0"/>
    </xf>
    <xf numFmtId="3" fontId="67" fillId="33" borderId="0" xfId="0" applyNumberFormat="1" applyFont="1" applyFill="1" applyBorder="1" applyAlignment="1" applyProtection="1">
      <alignment horizontal="right" vertical="center"/>
      <protection locked="0"/>
    </xf>
    <xf numFmtId="0" fontId="71" fillId="33" borderId="33" xfId="0" applyFont="1" applyFill="1" applyBorder="1" applyAlignment="1" applyProtection="1">
      <alignment horizontal="center" vertical="center" wrapText="1"/>
      <protection locked="0"/>
    </xf>
    <xf numFmtId="3" fontId="71" fillId="33" borderId="39" xfId="0" applyNumberFormat="1" applyFont="1" applyFill="1" applyBorder="1" applyAlignment="1" applyProtection="1">
      <alignment horizontal="center" vertical="center" wrapText="1"/>
      <protection locked="0"/>
    </xf>
    <xf numFmtId="3" fontId="71" fillId="33" borderId="40" xfId="0" applyNumberFormat="1" applyFont="1" applyFill="1" applyBorder="1" applyAlignment="1" applyProtection="1">
      <alignment horizontal="center" vertical="center" wrapText="1"/>
      <protection locked="0"/>
    </xf>
    <xf numFmtId="3" fontId="71" fillId="33" borderId="41" xfId="0" applyNumberFormat="1" applyFont="1" applyFill="1" applyBorder="1" applyAlignment="1" applyProtection="1">
      <alignment horizontal="center" vertical="center" wrapText="1"/>
      <protection locked="0"/>
    </xf>
    <xf numFmtId="0" fontId="71" fillId="33" borderId="42" xfId="0" applyFont="1" applyFill="1" applyBorder="1" applyAlignment="1">
      <alignment horizontal="center" vertical="center" wrapText="1"/>
    </xf>
    <xf numFmtId="0" fontId="71" fillId="33" borderId="43" xfId="0" applyFont="1" applyFill="1" applyBorder="1" applyAlignment="1" applyProtection="1">
      <alignment horizontal="center" vertical="center" wrapText="1"/>
      <protection locked="0"/>
    </xf>
    <xf numFmtId="0" fontId="71" fillId="33" borderId="36" xfId="0" applyFont="1" applyFill="1" applyBorder="1" applyAlignment="1" applyProtection="1">
      <alignment horizontal="center" vertical="center" wrapText="1"/>
      <protection locked="0"/>
    </xf>
    <xf numFmtId="0" fontId="71" fillId="33" borderId="44" xfId="0" applyFont="1" applyFill="1" applyBorder="1" applyAlignment="1">
      <alignment horizontal="center" vertical="center" wrapText="1"/>
    </xf>
    <xf numFmtId="0" fontId="71" fillId="33" borderId="45" xfId="0" applyFont="1" applyFill="1" applyBorder="1" applyAlignment="1">
      <alignment horizontal="center" vertical="center" wrapText="1"/>
    </xf>
    <xf numFmtId="0" fontId="71" fillId="33" borderId="46" xfId="0" applyFont="1" applyFill="1" applyBorder="1" applyAlignment="1">
      <alignment horizontal="center" vertical="center" wrapText="1"/>
    </xf>
    <xf numFmtId="3" fontId="71" fillId="33" borderId="47" xfId="0" applyNumberFormat="1" applyFont="1" applyFill="1" applyBorder="1" applyAlignment="1" applyProtection="1">
      <alignment horizontal="center" vertical="center" wrapText="1"/>
      <protection locked="0"/>
    </xf>
    <xf numFmtId="0" fontId="71" fillId="33" borderId="48" xfId="0" applyFont="1" applyFill="1" applyBorder="1" applyAlignment="1">
      <alignment horizontal="center" vertical="center" wrapText="1"/>
    </xf>
    <xf numFmtId="0" fontId="67" fillId="33" borderId="49" xfId="0" applyFont="1" applyFill="1" applyBorder="1" applyAlignment="1" applyProtection="1">
      <alignment horizontal="center" vertical="center" wrapText="1"/>
      <protection locked="0"/>
    </xf>
    <xf numFmtId="0" fontId="67" fillId="33" borderId="49" xfId="0" applyFont="1" applyFill="1" applyBorder="1" applyAlignment="1" applyProtection="1">
      <alignment vertical="center" wrapText="1"/>
      <protection locked="0"/>
    </xf>
    <xf numFmtId="0" fontId="67" fillId="33" borderId="50" xfId="0" applyFont="1" applyFill="1" applyBorder="1" applyAlignment="1" applyProtection="1">
      <alignment horizontal="center" vertical="center" wrapText="1"/>
      <protection locked="0"/>
    </xf>
    <xf numFmtId="0" fontId="67" fillId="33" borderId="50" xfId="0" applyFont="1" applyFill="1" applyBorder="1" applyAlignment="1" applyProtection="1">
      <alignment vertical="center" wrapText="1"/>
      <protection locked="0"/>
    </xf>
    <xf numFmtId="0" fontId="67" fillId="33" borderId="35" xfId="0" applyFont="1" applyFill="1" applyBorder="1" applyAlignment="1" applyProtection="1">
      <alignment horizontal="center" vertical="center" wrapText="1"/>
      <protection locked="0"/>
    </xf>
    <xf numFmtId="0" fontId="67" fillId="33" borderId="35" xfId="0" applyFont="1" applyFill="1" applyBorder="1" applyAlignment="1" applyProtection="1">
      <alignment vertical="center" wrapText="1"/>
      <protection locked="0"/>
    </xf>
    <xf numFmtId="0" fontId="76" fillId="33" borderId="0" xfId="0" applyFont="1" applyFill="1" applyBorder="1" applyAlignment="1" applyProtection="1">
      <alignment/>
      <protection locked="0"/>
    </xf>
    <xf numFmtId="0" fontId="67" fillId="33" borderId="0" xfId="0" applyFont="1" applyFill="1" applyBorder="1" applyAlignment="1" applyProtection="1">
      <alignment wrapText="1"/>
      <protection locked="0"/>
    </xf>
    <xf numFmtId="0" fontId="67" fillId="33" borderId="51" xfId="0" applyFont="1" applyFill="1" applyBorder="1" applyAlignment="1" applyProtection="1">
      <alignment horizontal="center" vertical="center" wrapText="1"/>
      <protection locked="0"/>
    </xf>
    <xf numFmtId="0" fontId="67" fillId="33" borderId="52" xfId="0" applyFont="1" applyFill="1" applyBorder="1" applyAlignment="1" applyProtection="1">
      <alignment vertical="center" wrapText="1"/>
      <protection locked="0"/>
    </xf>
    <xf numFmtId="0" fontId="76" fillId="33" borderId="19" xfId="0" applyFont="1" applyFill="1" applyBorder="1" applyAlignment="1" applyProtection="1">
      <alignment/>
      <protection locked="0"/>
    </xf>
    <xf numFmtId="0" fontId="67" fillId="33" borderId="53" xfId="0" applyFont="1" applyFill="1" applyBorder="1" applyAlignment="1" applyProtection="1">
      <alignment vertical="center" wrapText="1"/>
      <protection/>
    </xf>
    <xf numFmtId="0" fontId="71" fillId="33" borderId="36" xfId="0" applyFont="1" applyFill="1" applyBorder="1" applyAlignment="1" applyProtection="1">
      <alignment horizontal="center" vertical="center" wrapText="1"/>
      <protection/>
    </xf>
    <xf numFmtId="41" fontId="71" fillId="33" borderId="54" xfId="0" applyNumberFormat="1" applyFont="1" applyFill="1" applyBorder="1" applyAlignment="1" applyProtection="1">
      <alignment vertical="center" wrapText="1"/>
      <protection/>
    </xf>
    <xf numFmtId="9" fontId="71" fillId="33" borderId="55" xfId="0" applyNumberFormat="1" applyFont="1" applyFill="1" applyBorder="1" applyAlignment="1" applyProtection="1">
      <alignment vertical="center" wrapText="1"/>
      <protection/>
    </xf>
    <xf numFmtId="9" fontId="71" fillId="33" borderId="56" xfId="0" applyNumberFormat="1" applyFont="1" applyFill="1" applyBorder="1" applyAlignment="1" applyProtection="1">
      <alignment vertical="center" wrapText="1"/>
      <protection/>
    </xf>
    <xf numFmtId="41" fontId="71" fillId="33" borderId="56" xfId="0" applyNumberFormat="1" applyFont="1" applyFill="1" applyBorder="1" applyAlignment="1" applyProtection="1">
      <alignment vertical="center" wrapText="1"/>
      <protection/>
    </xf>
    <xf numFmtId="9" fontId="71" fillId="33" borderId="57" xfId="0" applyNumberFormat="1" applyFont="1" applyFill="1" applyBorder="1" applyAlignment="1" applyProtection="1">
      <alignment horizontal="center" vertical="center"/>
      <protection/>
    </xf>
    <xf numFmtId="0" fontId="78" fillId="33" borderId="0" xfId="0" applyFont="1" applyFill="1" applyAlignment="1" applyProtection="1">
      <alignment horizontal="left" wrapText="1"/>
      <protection locked="0"/>
    </xf>
    <xf numFmtId="0" fontId="76" fillId="33" borderId="0" xfId="0" applyFont="1" applyFill="1" applyAlignment="1" applyProtection="1">
      <alignment horizontal="left" wrapText="1"/>
      <protection locked="0"/>
    </xf>
    <xf numFmtId="3" fontId="76" fillId="33" borderId="0" xfId="0" applyNumberFormat="1" applyFont="1" applyFill="1" applyAlignment="1" applyProtection="1">
      <alignment horizontal="left" wrapText="1"/>
      <protection locked="0"/>
    </xf>
    <xf numFmtId="0" fontId="0" fillId="33" borderId="0" xfId="0" applyFill="1" applyAlignment="1">
      <alignment horizontal="center" vertical="center"/>
    </xf>
    <xf numFmtId="0" fontId="85" fillId="33" borderId="0" xfId="0" applyFont="1" applyFill="1" applyAlignment="1">
      <alignment vertical="center"/>
    </xf>
    <xf numFmtId="0" fontId="0" fillId="33" borderId="0" xfId="0" applyFill="1" applyAlignment="1">
      <alignment vertical="center"/>
    </xf>
    <xf numFmtId="0" fontId="85" fillId="33" borderId="0" xfId="0" applyFont="1" applyFill="1" applyAlignment="1">
      <alignment horizontal="center" vertical="center"/>
    </xf>
    <xf numFmtId="0" fontId="86" fillId="33" borderId="0" xfId="0" applyFont="1" applyFill="1" applyAlignment="1">
      <alignment horizontal="center" vertical="center"/>
    </xf>
    <xf numFmtId="3" fontId="0" fillId="33" borderId="0" xfId="0" applyNumberFormat="1" applyFill="1" applyAlignment="1">
      <alignment vertical="center"/>
    </xf>
    <xf numFmtId="3" fontId="76" fillId="33" borderId="0" xfId="0" applyNumberFormat="1" applyFont="1" applyFill="1" applyAlignment="1" applyProtection="1">
      <alignment/>
      <protection locked="0"/>
    </xf>
    <xf numFmtId="0" fontId="68" fillId="33" borderId="12" xfId="0" applyFont="1" applyFill="1" applyBorder="1" applyAlignment="1" applyProtection="1">
      <alignment horizontal="right" vertical="center" wrapText="1"/>
      <protection locked="0"/>
    </xf>
    <xf numFmtId="0" fontId="68" fillId="33" borderId="13" xfId="0" applyFont="1" applyFill="1" applyBorder="1" applyAlignment="1" applyProtection="1">
      <alignment horizontal="right" vertical="center" wrapText="1"/>
      <protection locked="0"/>
    </xf>
    <xf numFmtId="0" fontId="68" fillId="33" borderId="17" xfId="0" applyFont="1" applyFill="1" applyBorder="1" applyAlignment="1" applyProtection="1">
      <alignment horizontal="right" vertical="center" wrapText="1"/>
      <protection locked="0"/>
    </xf>
    <xf numFmtId="0" fontId="71" fillId="33" borderId="0" xfId="0" applyFont="1" applyFill="1" applyBorder="1" applyAlignment="1">
      <alignment horizontal="left" vertical="center" wrapText="1"/>
    </xf>
    <xf numFmtId="0" fontId="0" fillId="33" borderId="0" xfId="0" applyFont="1" applyFill="1" applyBorder="1" applyAlignment="1">
      <alignment horizontal="left" vertical="center"/>
    </xf>
    <xf numFmtId="0" fontId="0" fillId="33" borderId="0" xfId="0" applyFont="1" applyFill="1" applyAlignment="1">
      <alignment/>
    </xf>
    <xf numFmtId="0" fontId="0" fillId="33" borderId="0" xfId="0" applyFill="1" applyAlignment="1" applyProtection="1">
      <alignment vertical="center"/>
      <protection locked="0"/>
    </xf>
    <xf numFmtId="0" fontId="0" fillId="33" borderId="0" xfId="0" applyFill="1" applyAlignment="1" applyProtection="1">
      <alignment/>
      <protection locked="0"/>
    </xf>
    <xf numFmtId="0" fontId="0" fillId="33" borderId="0" xfId="0" applyFont="1" applyFill="1" applyAlignment="1">
      <alignment horizontal="center"/>
    </xf>
    <xf numFmtId="3" fontId="0" fillId="33" borderId="0" xfId="0" applyNumberFormat="1" applyFont="1" applyFill="1" applyAlignment="1">
      <alignment/>
    </xf>
    <xf numFmtId="0" fontId="71" fillId="0" borderId="0" xfId="0" applyFont="1" applyFill="1" applyBorder="1" applyAlignment="1">
      <alignment horizontal="left" vertical="center"/>
    </xf>
    <xf numFmtId="0" fontId="67" fillId="0" borderId="18" xfId="0" applyFont="1" applyBorder="1" applyAlignment="1">
      <alignment horizontal="center" vertical="center" wrapText="1"/>
    </xf>
    <xf numFmtId="3" fontId="67" fillId="0" borderId="18" xfId="0" applyNumberFormat="1" applyFont="1" applyBorder="1" applyAlignment="1" applyProtection="1">
      <alignment horizontal="center" vertical="center" wrapText="1"/>
      <protection locked="0"/>
    </xf>
    <xf numFmtId="0" fontId="71" fillId="0" borderId="10" xfId="0" applyFont="1" applyFill="1" applyBorder="1" applyAlignment="1">
      <alignment horizontal="center" vertical="center" wrapText="1"/>
    </xf>
    <xf numFmtId="0" fontId="71" fillId="0" borderId="12" xfId="0" applyFont="1" applyFill="1" applyBorder="1" applyAlignment="1">
      <alignment horizontal="left" vertical="center" wrapText="1"/>
    </xf>
    <xf numFmtId="3" fontId="71" fillId="0" borderId="18" xfId="0" applyNumberFormat="1" applyFont="1" applyFill="1" applyBorder="1" applyAlignment="1">
      <alignment horizontal="center" vertical="center" wrapText="1"/>
    </xf>
    <xf numFmtId="3" fontId="67" fillId="0" borderId="18" xfId="0" applyNumberFormat="1" applyFont="1" applyBorder="1" applyAlignment="1">
      <alignment vertical="center" wrapText="1"/>
    </xf>
    <xf numFmtId="0" fontId="67" fillId="0" borderId="0" xfId="0" applyFont="1" applyBorder="1" applyAlignment="1">
      <alignment horizontal="center" vertical="center" wrapText="1"/>
    </xf>
    <xf numFmtId="0" fontId="67" fillId="0" borderId="0" xfId="0" applyFont="1" applyBorder="1" applyAlignment="1">
      <alignment vertical="center" wrapText="1"/>
    </xf>
    <xf numFmtId="0" fontId="71" fillId="0" borderId="12" xfId="0" applyFont="1" applyFill="1" applyBorder="1" applyAlignment="1">
      <alignment horizontal="left" vertical="center" wrapText="1"/>
    </xf>
    <xf numFmtId="0" fontId="0" fillId="0" borderId="13" xfId="0" applyBorder="1" applyAlignment="1">
      <alignment vertical="center" wrapText="1"/>
    </xf>
    <xf numFmtId="0" fontId="0" fillId="0" borderId="17" xfId="0" applyBorder="1" applyAlignment="1">
      <alignment vertical="center" wrapText="1"/>
    </xf>
    <xf numFmtId="3" fontId="67" fillId="0" borderId="19" xfId="0" applyNumberFormat="1" applyFont="1" applyFill="1" applyBorder="1" applyAlignment="1">
      <alignment horizontal="right" vertical="center" wrapText="1"/>
    </xf>
    <xf numFmtId="0" fontId="67" fillId="0" borderId="13" xfId="0" applyFont="1" applyFill="1" applyBorder="1" applyAlignment="1">
      <alignment horizontal="left" vertical="center" wrapText="1"/>
    </xf>
    <xf numFmtId="0" fontId="67" fillId="0" borderId="13" xfId="0" applyFont="1" applyFill="1" applyBorder="1" applyAlignment="1">
      <alignment horizontal="center" vertical="center" wrapText="1"/>
    </xf>
    <xf numFmtId="3" fontId="67" fillId="0" borderId="13" xfId="0" applyNumberFormat="1" applyFont="1" applyFill="1" applyBorder="1" applyAlignment="1">
      <alignment vertical="center" wrapText="1"/>
    </xf>
    <xf numFmtId="3" fontId="67" fillId="0" borderId="13" xfId="0" applyNumberFormat="1" applyFont="1" applyFill="1" applyBorder="1" applyAlignment="1">
      <alignment horizontal="right" vertical="center" wrapText="1"/>
    </xf>
    <xf numFmtId="3" fontId="67" fillId="0" borderId="17" xfId="0" applyNumberFormat="1" applyFont="1" applyFill="1" applyBorder="1" applyAlignment="1">
      <alignment horizontal="center" vertical="center" wrapText="1"/>
    </xf>
    <xf numFmtId="0" fontId="67" fillId="0" borderId="18" xfId="0" applyFont="1" applyFill="1" applyBorder="1" applyAlignment="1">
      <alignment horizontal="left" vertical="center" wrapText="1"/>
    </xf>
    <xf numFmtId="0" fontId="67" fillId="0" borderId="18" xfId="0" applyFont="1" applyFill="1" applyBorder="1" applyAlignment="1">
      <alignment horizontal="center" vertical="center" wrapText="1"/>
    </xf>
    <xf numFmtId="3" fontId="67" fillId="0" borderId="18" xfId="0" applyNumberFormat="1" applyFont="1" applyFill="1" applyBorder="1" applyAlignment="1">
      <alignment vertical="center" wrapText="1"/>
    </xf>
    <xf numFmtId="0" fontId="0" fillId="0" borderId="0" xfId="0" applyFill="1" applyAlignment="1">
      <alignment horizontal="left" vertical="center"/>
    </xf>
    <xf numFmtId="0" fontId="71" fillId="0" borderId="0" xfId="0" applyFont="1" applyFill="1" applyAlignment="1">
      <alignment horizontal="left" vertical="center" wrapText="1"/>
    </xf>
    <xf numFmtId="0" fontId="71" fillId="0" borderId="0" xfId="0" applyFont="1" applyFill="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0"/>
  <sheetViews>
    <sheetView zoomScalePageLayoutView="0" workbookViewId="0" topLeftCell="A10">
      <selection activeCell="A10" sqref="A1:IV16384"/>
    </sheetView>
  </sheetViews>
  <sheetFormatPr defaultColWidth="15.421875" defaultRowHeight="21" customHeight="1"/>
  <cols>
    <col min="1" max="1" width="5.28125" style="239" customWidth="1"/>
    <col min="2" max="2" width="32.57421875" style="239" customWidth="1"/>
    <col min="3" max="3" width="11.7109375" style="286" customWidth="1"/>
    <col min="4" max="4" width="9.140625" style="286" customWidth="1"/>
    <col min="5" max="5" width="14.00390625" style="286" customWidth="1"/>
    <col min="6" max="6" width="12.57421875" style="286" customWidth="1"/>
    <col min="7" max="7" width="12.28125" style="239" customWidth="1"/>
    <col min="8" max="8" width="11.8515625" style="239" customWidth="1"/>
    <col min="9" max="9" width="12.28125" style="239" customWidth="1"/>
    <col min="10" max="16384" width="15.421875" style="239" customWidth="1"/>
  </cols>
  <sheetData>
    <row r="1" spans="1:7" s="239" customFormat="1" ht="51" customHeight="1">
      <c r="A1" s="242" t="s">
        <v>42</v>
      </c>
      <c r="B1" s="243"/>
      <c r="C1" s="243"/>
      <c r="D1" s="243"/>
      <c r="E1" s="243"/>
      <c r="F1" s="243"/>
      <c r="G1" s="243"/>
    </row>
    <row r="2" spans="1:7" s="239" customFormat="1" ht="22.5" customHeight="1" thickBot="1">
      <c r="A2" s="244"/>
      <c r="B2" s="245"/>
      <c r="C2" s="245"/>
      <c r="D2" s="245"/>
      <c r="E2" s="245"/>
      <c r="F2" s="245"/>
      <c r="G2" s="246" t="s">
        <v>10</v>
      </c>
    </row>
    <row r="3" spans="1:7" s="239" customFormat="1" ht="28.5" customHeight="1">
      <c r="A3" s="247" t="s">
        <v>15</v>
      </c>
      <c r="B3" s="247" t="s">
        <v>168</v>
      </c>
      <c r="C3" s="248" t="s">
        <v>9</v>
      </c>
      <c r="D3" s="249" t="s">
        <v>0</v>
      </c>
      <c r="E3" s="250" t="s">
        <v>169</v>
      </c>
      <c r="F3" s="251"/>
      <c r="G3" s="252" t="s">
        <v>171</v>
      </c>
    </row>
    <row r="4" spans="1:7" s="239" customFormat="1" ht="30" customHeight="1" thickBot="1">
      <c r="A4" s="253"/>
      <c r="B4" s="253"/>
      <c r="C4" s="254"/>
      <c r="D4" s="255"/>
      <c r="E4" s="256" t="s">
        <v>170</v>
      </c>
      <c r="F4" s="257" t="s">
        <v>167</v>
      </c>
      <c r="G4" s="258"/>
    </row>
    <row r="5" spans="1:7" s="239" customFormat="1" ht="31.5" customHeight="1">
      <c r="A5" s="259">
        <v>1</v>
      </c>
      <c r="B5" s="260" t="s">
        <v>20</v>
      </c>
      <c r="C5" s="65">
        <f>'Nhân công'!F9</f>
        <v>0</v>
      </c>
      <c r="D5" s="74">
        <f>C5/$C$15*100</f>
        <v>0</v>
      </c>
      <c r="E5" s="66"/>
      <c r="F5" s="67"/>
      <c r="G5" s="68"/>
    </row>
    <row r="6" spans="1:7" s="239" customFormat="1" ht="27" customHeight="1">
      <c r="A6" s="261">
        <v>2</v>
      </c>
      <c r="B6" s="262" t="s">
        <v>18</v>
      </c>
      <c r="C6" s="69"/>
      <c r="D6" s="75">
        <f>C6/$C$15*100</f>
        <v>0</v>
      </c>
      <c r="E6" s="66"/>
      <c r="F6" s="67"/>
      <c r="G6" s="68"/>
    </row>
    <row r="7" spans="1:7" s="239" customFormat="1" ht="32.25" customHeight="1">
      <c r="A7" s="263">
        <v>3</v>
      </c>
      <c r="B7" s="264" t="s">
        <v>19</v>
      </c>
      <c r="C7" s="69"/>
      <c r="D7" s="75">
        <f aca="true" t="shared" si="0" ref="D7:D14">C7/$C$15*100</f>
        <v>0</v>
      </c>
      <c r="E7" s="66"/>
      <c r="F7" s="67"/>
      <c r="G7" s="68"/>
    </row>
    <row r="8" spans="1:7" s="239" customFormat="1" ht="21" customHeight="1">
      <c r="A8" s="261">
        <v>4</v>
      </c>
      <c r="B8" s="262" t="s">
        <v>21</v>
      </c>
      <c r="C8" s="69">
        <f>' hội thảo, công tác phí'!F32+' hội thảo, công tác phí'!F44</f>
        <v>0</v>
      </c>
      <c r="D8" s="75">
        <f t="shared" si="0"/>
        <v>0</v>
      </c>
      <c r="E8" s="66">
        <f>C8</f>
        <v>0</v>
      </c>
      <c r="F8" s="67"/>
      <c r="G8" s="68"/>
    </row>
    <row r="9" spans="1:7" s="239" customFormat="1" ht="21" customHeight="1">
      <c r="A9" s="263">
        <v>5</v>
      </c>
      <c r="B9" s="262" t="s">
        <v>22</v>
      </c>
      <c r="C9" s="69"/>
      <c r="D9" s="75">
        <f t="shared" si="0"/>
        <v>0</v>
      </c>
      <c r="E9" s="66"/>
      <c r="F9" s="67"/>
      <c r="G9" s="68"/>
    </row>
    <row r="10" spans="1:7" s="265" customFormat="1" ht="21" customHeight="1">
      <c r="A10" s="261">
        <v>6</v>
      </c>
      <c r="B10" s="262" t="s">
        <v>23</v>
      </c>
      <c r="C10" s="69"/>
      <c r="D10" s="75">
        <f t="shared" si="0"/>
        <v>0</v>
      </c>
      <c r="E10" s="66"/>
      <c r="F10" s="67"/>
      <c r="G10" s="68"/>
    </row>
    <row r="11" spans="1:7" s="265" customFormat="1" ht="31.5">
      <c r="A11" s="263">
        <v>7</v>
      </c>
      <c r="B11" s="262" t="s">
        <v>24</v>
      </c>
      <c r="C11" s="69"/>
      <c r="D11" s="75">
        <f t="shared" si="0"/>
        <v>0</v>
      </c>
      <c r="E11" s="66"/>
      <c r="F11" s="67"/>
      <c r="G11" s="68"/>
    </row>
    <row r="12" spans="1:7" s="265" customFormat="1" ht="31.5">
      <c r="A12" s="261">
        <v>8</v>
      </c>
      <c r="B12" s="262" t="s">
        <v>25</v>
      </c>
      <c r="C12" s="69">
        <v>5000000</v>
      </c>
      <c r="D12" s="75">
        <f t="shared" si="0"/>
        <v>100</v>
      </c>
      <c r="E12" s="66"/>
      <c r="F12" s="67"/>
      <c r="G12" s="68"/>
    </row>
    <row r="13" spans="1:7" s="265" customFormat="1" ht="23.25" customHeight="1">
      <c r="A13" s="263">
        <v>9</v>
      </c>
      <c r="B13" s="266" t="s">
        <v>26</v>
      </c>
      <c r="C13" s="69"/>
      <c r="D13" s="75">
        <f t="shared" si="0"/>
        <v>0</v>
      </c>
      <c r="E13" s="66"/>
      <c r="F13" s="67"/>
      <c r="G13" s="68"/>
    </row>
    <row r="14" spans="1:7" s="269" customFormat="1" ht="21" customHeight="1">
      <c r="A14" s="267">
        <v>10</v>
      </c>
      <c r="B14" s="268" t="s">
        <v>27</v>
      </c>
      <c r="C14" s="70"/>
      <c r="D14" s="76">
        <f t="shared" si="0"/>
        <v>0</v>
      </c>
      <c r="E14" s="71"/>
      <c r="F14" s="72"/>
      <c r="G14" s="73"/>
    </row>
    <row r="15" spans="1:7" s="239" customFormat="1" ht="21" customHeight="1" thickBot="1">
      <c r="A15" s="270"/>
      <c r="B15" s="271" t="s">
        <v>1</v>
      </c>
      <c r="C15" s="272">
        <f>SUM(C5:C14)</f>
        <v>5000000</v>
      </c>
      <c r="D15" s="273">
        <v>1</v>
      </c>
      <c r="E15" s="274"/>
      <c r="F15" s="275"/>
      <c r="G15" s="276"/>
    </row>
    <row r="16" spans="1:7" s="239" customFormat="1" ht="20.25" customHeight="1">
      <c r="A16" s="277"/>
      <c r="B16" s="278"/>
      <c r="C16" s="279"/>
      <c r="D16" s="279"/>
      <c r="E16" s="279"/>
      <c r="F16" s="279"/>
      <c r="G16" s="278"/>
    </row>
    <row r="17" spans="1:6" s="282" customFormat="1" ht="19.5" customHeight="1">
      <c r="A17" s="280"/>
      <c r="B17" s="281"/>
      <c r="E17" s="283"/>
      <c r="F17" s="283"/>
    </row>
    <row r="18" spans="1:6" s="282" customFormat="1" ht="19.5" customHeight="1">
      <c r="A18" s="280"/>
      <c r="B18" s="284"/>
      <c r="E18" s="283"/>
      <c r="F18" s="284"/>
    </row>
    <row r="19" spans="1:5" s="282" customFormat="1" ht="19.5" customHeight="1">
      <c r="A19" s="280"/>
      <c r="D19" s="285"/>
      <c r="E19" s="285"/>
    </row>
    <row r="20" spans="1:5" s="282" customFormat="1" ht="19.5" customHeight="1">
      <c r="A20" s="280"/>
      <c r="D20" s="285"/>
      <c r="E20" s="285"/>
    </row>
  </sheetData>
  <sheetProtection/>
  <mergeCells count="7">
    <mergeCell ref="A1:G1"/>
    <mergeCell ref="A3:A4"/>
    <mergeCell ref="B3:B4"/>
    <mergeCell ref="C3:C4"/>
    <mergeCell ref="D3:D4"/>
    <mergeCell ref="E3:F3"/>
    <mergeCell ref="G3:G4"/>
  </mergeCells>
  <printOptions/>
  <pageMargins left="0.5" right="0.2" top="0.5" bottom="0.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J11"/>
  <sheetViews>
    <sheetView zoomScalePageLayoutView="0" workbookViewId="0" topLeftCell="A1">
      <selection activeCell="A1" sqref="A1:IV16384"/>
    </sheetView>
  </sheetViews>
  <sheetFormatPr defaultColWidth="9.57421875" defaultRowHeight="22.5" customHeight="1"/>
  <cols>
    <col min="1" max="1" width="5.7109375" style="212" customWidth="1"/>
    <col min="2" max="2" width="21.421875" style="212" customWidth="1"/>
    <col min="3" max="3" width="6.57421875" style="212" customWidth="1"/>
    <col min="4" max="4" width="8.421875" style="212" customWidth="1"/>
    <col min="5" max="5" width="10.00390625" style="241" customWidth="1"/>
    <col min="6" max="6" width="11.8515625" style="241" customWidth="1"/>
    <col min="7" max="7" width="12.140625" style="212" customWidth="1"/>
    <col min="8" max="8" width="11.8515625" style="212" customWidth="1"/>
    <col min="9" max="16384" width="9.57421875" style="212" customWidth="1"/>
  </cols>
  <sheetData>
    <row r="1" spans="1:7" ht="31.5" customHeight="1">
      <c r="A1" s="209" t="s">
        <v>4</v>
      </c>
      <c r="B1" s="210"/>
      <c r="C1" s="210"/>
      <c r="D1" s="210"/>
      <c r="E1" s="210"/>
      <c r="F1" s="210"/>
      <c r="G1" s="211"/>
    </row>
    <row r="2" spans="1:8" ht="21" customHeight="1">
      <c r="A2" s="213" t="s">
        <v>187</v>
      </c>
      <c r="B2" s="213"/>
      <c r="C2" s="213"/>
      <c r="D2" s="213"/>
      <c r="E2" s="213"/>
      <c r="F2" s="214"/>
      <c r="G2" s="215"/>
      <c r="H2" s="215"/>
    </row>
    <row r="3" spans="1:8" ht="19.5" customHeight="1">
      <c r="A3" s="216" t="s">
        <v>15</v>
      </c>
      <c r="B3" s="216" t="s">
        <v>176</v>
      </c>
      <c r="C3" s="216" t="s">
        <v>2</v>
      </c>
      <c r="D3" s="216" t="s">
        <v>28</v>
      </c>
      <c r="E3" s="217" t="s">
        <v>29</v>
      </c>
      <c r="F3" s="217" t="s">
        <v>11</v>
      </c>
      <c r="G3" s="218" t="s">
        <v>169</v>
      </c>
      <c r="H3" s="219"/>
    </row>
    <row r="4" spans="1:8" ht="25.5" customHeight="1">
      <c r="A4" s="220"/>
      <c r="B4" s="220"/>
      <c r="C4" s="220"/>
      <c r="D4" s="220"/>
      <c r="E4" s="220"/>
      <c r="F4" s="220"/>
      <c r="G4" s="198" t="s">
        <v>175</v>
      </c>
      <c r="H4" s="199" t="s">
        <v>167</v>
      </c>
    </row>
    <row r="5" spans="1:10" ht="36.75" customHeight="1">
      <c r="A5" s="221">
        <v>1</v>
      </c>
      <c r="B5" s="222" t="s">
        <v>43</v>
      </c>
      <c r="C5" s="223">
        <v>1</v>
      </c>
      <c r="D5" s="221"/>
      <c r="E5" s="224">
        <v>0.55</v>
      </c>
      <c r="F5" s="225">
        <f>D5*E5*1490000</f>
        <v>0</v>
      </c>
      <c r="G5" s="226"/>
      <c r="H5" s="227"/>
      <c r="J5" s="212">
        <v>18</v>
      </c>
    </row>
    <row r="6" spans="1:8" ht="58.5" customHeight="1">
      <c r="A6" s="221">
        <v>2</v>
      </c>
      <c r="B6" s="222" t="s">
        <v>172</v>
      </c>
      <c r="C6" s="221"/>
      <c r="D6" s="221"/>
      <c r="E6" s="224">
        <v>0.34</v>
      </c>
      <c r="F6" s="225">
        <f>D6*E6*1490000</f>
        <v>0</v>
      </c>
      <c r="G6" s="228"/>
      <c r="H6" s="229"/>
    </row>
    <row r="7" spans="1:8" ht="49.5" customHeight="1">
      <c r="A7" s="221">
        <v>3</v>
      </c>
      <c r="B7" s="222" t="s">
        <v>173</v>
      </c>
      <c r="C7" s="223"/>
      <c r="D7" s="221"/>
      <c r="E7" s="224">
        <v>0.18</v>
      </c>
      <c r="F7" s="225">
        <f>D7*E7*1490000</f>
        <v>0</v>
      </c>
      <c r="G7" s="230"/>
      <c r="H7" s="229"/>
    </row>
    <row r="8" spans="1:8" ht="48" customHeight="1">
      <c r="A8" s="221">
        <v>4</v>
      </c>
      <c r="B8" s="222" t="s">
        <v>174</v>
      </c>
      <c r="C8" s="223"/>
      <c r="D8" s="221"/>
      <c r="E8" s="224">
        <v>0.13</v>
      </c>
      <c r="F8" s="225">
        <f>D8*E8*1490000</f>
        <v>0</v>
      </c>
      <c r="G8" s="230"/>
      <c r="H8" s="229"/>
    </row>
    <row r="9" spans="1:8" ht="27.75" customHeight="1">
      <c r="A9" s="231" t="s">
        <v>1</v>
      </c>
      <c r="B9" s="232"/>
      <c r="C9" s="233">
        <f>SUM(C5:C7)</f>
        <v>1</v>
      </c>
      <c r="D9" s="233"/>
      <c r="E9" s="233"/>
      <c r="F9" s="234">
        <f>SUM(F5:F7)</f>
        <v>0</v>
      </c>
      <c r="G9" s="230"/>
      <c r="H9" s="229"/>
    </row>
    <row r="10" spans="1:8" s="239" customFormat="1" ht="39" customHeight="1">
      <c r="A10" s="235" t="s">
        <v>41</v>
      </c>
      <c r="B10" s="236"/>
      <c r="C10" s="236"/>
      <c r="D10" s="236"/>
      <c r="E10" s="236"/>
      <c r="F10" s="236"/>
      <c r="G10" s="237"/>
      <c r="H10" s="238"/>
    </row>
    <row r="11" ht="22.5" customHeight="1">
      <c r="C11" s="240"/>
    </row>
  </sheetData>
  <sheetProtection/>
  <mergeCells count="11">
    <mergeCell ref="A1:F1"/>
    <mergeCell ref="A3:A4"/>
    <mergeCell ref="B3:B4"/>
    <mergeCell ref="C3:C4"/>
    <mergeCell ref="D3:D4"/>
    <mergeCell ref="E3:E4"/>
    <mergeCell ref="F3:F4"/>
    <mergeCell ref="G3:H3"/>
    <mergeCell ref="A2:H2"/>
    <mergeCell ref="A10:G10"/>
    <mergeCell ref="A9:B9"/>
  </mergeCells>
  <printOptions/>
  <pageMargins left="0.75" right="0.2" top="0.5" bottom="0.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000099"/>
  </sheetPr>
  <dimension ref="A1:S46"/>
  <sheetViews>
    <sheetView zoomScale="70" zoomScaleNormal="70" zoomScalePageLayoutView="0" workbookViewId="0" topLeftCell="A1">
      <pane ySplit="2145" topLeftCell="A1" activePane="bottomLeft" state="split"/>
      <selection pane="topLeft" activeCell="I3" sqref="I3"/>
      <selection pane="bottomLeft" activeCell="B9" sqref="B9"/>
    </sheetView>
  </sheetViews>
  <sheetFormatPr defaultColWidth="9.140625" defaultRowHeight="15"/>
  <cols>
    <col min="1" max="1" width="5.140625" style="20" customWidth="1"/>
    <col min="2" max="2" width="31.140625" style="20" customWidth="1"/>
    <col min="3" max="3" width="35.140625" style="20" hidden="1" customWidth="1"/>
    <col min="4" max="4" width="22.140625" style="20" customWidth="1"/>
    <col min="5" max="5" width="19.28125" style="20" customWidth="1"/>
    <col min="6" max="6" width="12.7109375" style="52" customWidth="1"/>
    <col min="7" max="7" width="8.00390625" style="52" customWidth="1"/>
    <col min="8" max="9" width="12.28125" style="20" customWidth="1"/>
    <col min="10" max="10" width="12.8515625" style="21" customWidth="1"/>
    <col min="11" max="11" width="12.8515625" style="94" customWidth="1"/>
    <col min="12" max="12" width="7.00390625" style="21" customWidth="1"/>
    <col min="13" max="13" width="12.8515625" style="21" customWidth="1"/>
    <col min="14" max="14" width="7.140625" style="21" customWidth="1"/>
    <col min="15" max="15" width="12.8515625" style="21" customWidth="1"/>
    <col min="16" max="16" width="8.57421875" style="21" customWidth="1"/>
    <col min="17" max="17" width="11.8515625" style="21" customWidth="1"/>
    <col min="18" max="18" width="8.00390625" style="21" customWidth="1"/>
    <col min="19" max="19" width="8.57421875" style="21" customWidth="1"/>
    <col min="20" max="16384" width="9.140625" style="21" customWidth="1"/>
  </cols>
  <sheetData>
    <row r="1" spans="1:15" s="14" customFormat="1" ht="22.5" customHeight="1">
      <c r="A1" s="170"/>
      <c r="B1" s="170"/>
      <c r="C1" s="170"/>
      <c r="D1" s="170"/>
      <c r="E1" s="170"/>
      <c r="F1" s="170"/>
      <c r="G1" s="170"/>
      <c r="H1" s="170"/>
      <c r="I1" s="64"/>
      <c r="K1" s="92"/>
      <c r="N1" s="15" t="s">
        <v>64</v>
      </c>
      <c r="O1" s="15"/>
    </row>
    <row r="2" spans="1:11" s="19" customFormat="1" ht="15.75">
      <c r="A2" s="17"/>
      <c r="B2" s="16"/>
      <c r="C2" s="16"/>
      <c r="D2" s="16"/>
      <c r="E2" s="16"/>
      <c r="F2" s="18"/>
      <c r="G2" s="18"/>
      <c r="H2" s="16"/>
      <c r="I2" s="16"/>
      <c r="K2" s="93"/>
    </row>
    <row r="3" spans="1:10" ht="15.75">
      <c r="A3" s="171" t="s">
        <v>190</v>
      </c>
      <c r="B3" s="171"/>
      <c r="C3" s="171"/>
      <c r="D3" s="171"/>
      <c r="E3" s="171"/>
      <c r="F3" s="171"/>
      <c r="G3" s="171"/>
      <c r="H3" s="171"/>
      <c r="I3" s="188"/>
      <c r="J3" s="188"/>
    </row>
    <row r="4" spans="1:19" s="24" customFormat="1" ht="46.5" customHeight="1">
      <c r="A4" s="166" t="s">
        <v>15</v>
      </c>
      <c r="B4" s="166" t="s">
        <v>66</v>
      </c>
      <c r="C4" s="166" t="s">
        <v>67</v>
      </c>
      <c r="D4" s="166" t="s">
        <v>68</v>
      </c>
      <c r="E4" s="166" t="s">
        <v>188</v>
      </c>
      <c r="F4" s="166" t="s">
        <v>29</v>
      </c>
      <c r="G4" s="166" t="s">
        <v>189</v>
      </c>
      <c r="H4" s="166" t="s">
        <v>177</v>
      </c>
      <c r="I4" s="168" t="s">
        <v>169</v>
      </c>
      <c r="J4" s="169"/>
      <c r="K4" s="97"/>
      <c r="L4" s="172" t="s">
        <v>3</v>
      </c>
      <c r="M4" s="173"/>
      <c r="N4" s="174" t="s">
        <v>72</v>
      </c>
      <c r="O4" s="173"/>
      <c r="P4" s="174" t="s">
        <v>44</v>
      </c>
      <c r="Q4" s="173"/>
      <c r="R4" s="174" t="s">
        <v>73</v>
      </c>
      <c r="S4" s="173"/>
    </row>
    <row r="5" spans="1:19" ht="36" customHeight="1">
      <c r="A5" s="167"/>
      <c r="B5" s="167"/>
      <c r="C5" s="167"/>
      <c r="D5" s="167"/>
      <c r="E5" s="167"/>
      <c r="F5" s="167"/>
      <c r="G5" s="167"/>
      <c r="H5" s="167"/>
      <c r="I5" s="190" t="s">
        <v>175</v>
      </c>
      <c r="J5" s="191" t="s">
        <v>178</v>
      </c>
      <c r="K5" s="98"/>
      <c r="L5" s="89"/>
      <c r="M5" s="81"/>
      <c r="N5" s="81"/>
      <c r="O5" s="81"/>
      <c r="P5" s="81"/>
      <c r="Q5" s="81"/>
      <c r="R5" s="81"/>
      <c r="S5" s="81"/>
    </row>
    <row r="6" spans="1:19" s="24" customFormat="1" ht="21" customHeight="1">
      <c r="A6" s="53">
        <v>1</v>
      </c>
      <c r="B6" s="53">
        <v>2</v>
      </c>
      <c r="C6" s="53">
        <v>3</v>
      </c>
      <c r="D6" s="53">
        <v>3</v>
      </c>
      <c r="E6" s="53">
        <v>4</v>
      </c>
      <c r="F6" s="53">
        <v>5</v>
      </c>
      <c r="G6" s="53">
        <v>6</v>
      </c>
      <c r="H6" s="154" t="s">
        <v>191</v>
      </c>
      <c r="I6" s="189" t="s">
        <v>192</v>
      </c>
      <c r="J6" s="189" t="s">
        <v>193</v>
      </c>
      <c r="K6" s="99"/>
      <c r="L6" s="80" t="s">
        <v>75</v>
      </c>
      <c r="M6" s="27" t="s">
        <v>76</v>
      </c>
      <c r="N6" s="27" t="s">
        <v>75</v>
      </c>
      <c r="O6" s="27" t="s">
        <v>76</v>
      </c>
      <c r="P6" s="27" t="s">
        <v>75</v>
      </c>
      <c r="Q6" s="27" t="s">
        <v>76</v>
      </c>
      <c r="R6" s="27" t="s">
        <v>75</v>
      </c>
      <c r="S6" s="27" t="s">
        <v>76</v>
      </c>
    </row>
    <row r="7" spans="1:19" s="24" customFormat="1" ht="23.25" customHeight="1">
      <c r="A7" s="28" t="s">
        <v>77</v>
      </c>
      <c r="B7" s="160" t="s">
        <v>78</v>
      </c>
      <c r="C7" s="165"/>
      <c r="D7" s="165"/>
      <c r="E7" s="165"/>
      <c r="F7" s="165"/>
      <c r="G7" s="165"/>
      <c r="H7" s="29"/>
      <c r="I7" s="78"/>
      <c r="K7" s="99"/>
      <c r="L7" s="80"/>
      <c r="M7" s="27"/>
      <c r="N7" s="27"/>
      <c r="O7" s="27"/>
      <c r="P7" s="27"/>
      <c r="Q7" s="27"/>
      <c r="R7" s="27"/>
      <c r="S7" s="27"/>
    </row>
    <row r="8" spans="1:19" s="24" customFormat="1" ht="31.5">
      <c r="A8" s="30"/>
      <c r="B8" s="31" t="s">
        <v>79</v>
      </c>
      <c r="C8" s="32" t="s">
        <v>80</v>
      </c>
      <c r="D8" s="33"/>
      <c r="E8" s="34" t="s">
        <v>82</v>
      </c>
      <c r="F8" s="35">
        <v>0.55</v>
      </c>
      <c r="G8" s="36">
        <v>10</v>
      </c>
      <c r="H8" s="37">
        <f>F8*G8*1490000</f>
        <v>8195000</v>
      </c>
      <c r="I8" s="82"/>
      <c r="J8" s="85"/>
      <c r="K8" s="100"/>
      <c r="L8" s="90"/>
      <c r="M8" s="39"/>
      <c r="N8" s="27"/>
      <c r="O8" s="27"/>
      <c r="P8" s="27"/>
      <c r="Q8" s="27"/>
      <c r="R8" s="27"/>
      <c r="S8" s="27"/>
    </row>
    <row r="9" spans="1:19" s="46" customFormat="1" ht="21" customHeight="1">
      <c r="A9" s="40"/>
      <c r="B9" s="41" t="s">
        <v>83</v>
      </c>
      <c r="C9" s="41"/>
      <c r="D9" s="41"/>
      <c r="E9" s="26"/>
      <c r="F9" s="42"/>
      <c r="G9" s="43"/>
      <c r="H9" s="44">
        <f>SUM(H8:H8)</f>
        <v>8195000</v>
      </c>
      <c r="I9" s="83"/>
      <c r="J9" s="86"/>
      <c r="K9" s="101"/>
      <c r="L9" s="80"/>
      <c r="M9" s="27"/>
      <c r="N9" s="27"/>
      <c r="O9" s="27"/>
      <c r="P9" s="27"/>
      <c r="Q9" s="27"/>
      <c r="R9" s="27"/>
      <c r="S9" s="27"/>
    </row>
    <row r="10" spans="1:19" s="24" customFormat="1" ht="23.25" customHeight="1">
      <c r="A10" s="28" t="s">
        <v>84</v>
      </c>
      <c r="B10" s="160" t="s">
        <v>121</v>
      </c>
      <c r="C10" s="161"/>
      <c r="D10" s="161"/>
      <c r="E10" s="161"/>
      <c r="F10" s="161"/>
      <c r="G10" s="161"/>
      <c r="H10" s="29"/>
      <c r="I10" s="29"/>
      <c r="J10" s="87"/>
      <c r="K10" s="99"/>
      <c r="L10" s="80"/>
      <c r="M10" s="27"/>
      <c r="N10" s="27"/>
      <c r="O10" s="27"/>
      <c r="P10" s="27"/>
      <c r="Q10" s="27"/>
      <c r="R10" s="27"/>
      <c r="S10" s="27"/>
    </row>
    <row r="11" spans="1:19" s="24" customFormat="1" ht="23.25" customHeight="1">
      <c r="A11" s="28">
        <v>1</v>
      </c>
      <c r="B11" s="160" t="s">
        <v>122</v>
      </c>
      <c r="C11" s="161"/>
      <c r="D11" s="161"/>
      <c r="E11" s="161"/>
      <c r="F11" s="161"/>
      <c r="G11" s="161"/>
      <c r="H11" s="29"/>
      <c r="I11" s="29"/>
      <c r="J11" s="87"/>
      <c r="K11" s="99"/>
      <c r="L11" s="80"/>
      <c r="M11" s="27"/>
      <c r="N11" s="27"/>
      <c r="O11" s="27"/>
      <c r="P11" s="27"/>
      <c r="Q11" s="27"/>
      <c r="R11" s="27"/>
      <c r="S11" s="27"/>
    </row>
    <row r="12" spans="1:19" s="24" customFormat="1" ht="42" customHeight="1">
      <c r="A12" s="30" t="s">
        <v>124</v>
      </c>
      <c r="B12" s="31"/>
      <c r="C12" s="31"/>
      <c r="D12" s="47"/>
      <c r="E12" s="26"/>
      <c r="F12" s="35"/>
      <c r="G12" s="36"/>
      <c r="H12" s="37">
        <f>F12*G12*1490000</f>
        <v>0</v>
      </c>
      <c r="I12" s="82"/>
      <c r="J12" s="85"/>
      <c r="K12" s="100"/>
      <c r="L12" s="80"/>
      <c r="M12" s="27"/>
      <c r="N12" s="27"/>
      <c r="O12" s="39"/>
      <c r="P12" s="39">
        <f>G12</f>
        <v>0</v>
      </c>
      <c r="Q12" s="39">
        <f>H12</f>
        <v>0</v>
      </c>
      <c r="R12" s="27"/>
      <c r="S12" s="27"/>
    </row>
    <row r="13" spans="1:19" s="24" customFormat="1" ht="42" customHeight="1">
      <c r="A13" s="30" t="s">
        <v>61</v>
      </c>
      <c r="B13" s="31"/>
      <c r="C13" s="31"/>
      <c r="D13" s="47"/>
      <c r="E13" s="26"/>
      <c r="F13" s="35"/>
      <c r="G13" s="36"/>
      <c r="H13" s="37">
        <f>F13*G13*1490000</f>
        <v>0</v>
      </c>
      <c r="I13" s="82"/>
      <c r="J13" s="85"/>
      <c r="K13" s="100"/>
      <c r="L13" s="80"/>
      <c r="M13" s="27"/>
      <c r="N13" s="27"/>
      <c r="O13" s="39"/>
      <c r="P13" s="39">
        <f>G13</f>
        <v>0</v>
      </c>
      <c r="Q13" s="39">
        <f>H13</f>
        <v>0</v>
      </c>
      <c r="R13" s="27"/>
      <c r="S13" s="27"/>
    </row>
    <row r="14" spans="1:19" s="46" customFormat="1" ht="21" customHeight="1">
      <c r="A14" s="40"/>
      <c r="B14" s="41" t="s">
        <v>83</v>
      </c>
      <c r="C14" s="41"/>
      <c r="D14" s="41"/>
      <c r="E14" s="26"/>
      <c r="F14" s="42"/>
      <c r="G14" s="43"/>
      <c r="H14" s="44">
        <f>SUM(H13:H13)</f>
        <v>0</v>
      </c>
      <c r="I14" s="83"/>
      <c r="J14" s="86"/>
      <c r="K14" s="101"/>
      <c r="L14" s="80"/>
      <c r="M14" s="27"/>
      <c r="N14" s="27"/>
      <c r="O14" s="27"/>
      <c r="P14" s="27"/>
      <c r="Q14" s="27"/>
      <c r="R14" s="27"/>
      <c r="S14" s="27"/>
    </row>
    <row r="15" spans="1:19" s="24" customFormat="1" ht="23.25" customHeight="1">
      <c r="A15" s="28">
        <v>2</v>
      </c>
      <c r="B15" s="160" t="s">
        <v>125</v>
      </c>
      <c r="C15" s="161"/>
      <c r="D15" s="161"/>
      <c r="E15" s="161"/>
      <c r="F15" s="161"/>
      <c r="G15" s="161"/>
      <c r="H15" s="29"/>
      <c r="I15" s="78"/>
      <c r="K15" s="99"/>
      <c r="L15" s="80"/>
      <c r="M15" s="27"/>
      <c r="N15" s="27"/>
      <c r="O15" s="27"/>
      <c r="P15" s="27"/>
      <c r="Q15" s="27"/>
      <c r="R15" s="27"/>
      <c r="S15" s="27"/>
    </row>
    <row r="16" spans="1:19" s="24" customFormat="1" ht="42" customHeight="1">
      <c r="A16" s="30" t="s">
        <v>126</v>
      </c>
      <c r="B16" s="31"/>
      <c r="C16" s="31"/>
      <c r="D16" s="47"/>
      <c r="E16" s="26"/>
      <c r="F16" s="35"/>
      <c r="G16" s="36"/>
      <c r="H16" s="37">
        <f>F16*G16*1490000</f>
        <v>0</v>
      </c>
      <c r="I16" s="82"/>
      <c r="J16" s="85"/>
      <c r="K16" s="100"/>
      <c r="L16" s="80"/>
      <c r="M16" s="27"/>
      <c r="N16" s="27"/>
      <c r="O16" s="39"/>
      <c r="P16" s="39">
        <f>G16</f>
        <v>0</v>
      </c>
      <c r="Q16" s="39">
        <f>H16</f>
        <v>0</v>
      </c>
      <c r="R16" s="27"/>
      <c r="S16" s="27"/>
    </row>
    <row r="17" spans="1:19" s="24" customFormat="1" ht="42" customHeight="1">
      <c r="A17" s="30" t="s">
        <v>61</v>
      </c>
      <c r="B17" s="31"/>
      <c r="C17" s="31"/>
      <c r="D17" s="47"/>
      <c r="E17" s="26"/>
      <c r="F17" s="35"/>
      <c r="G17" s="36"/>
      <c r="H17" s="37">
        <f>F17*G17*1490000</f>
        <v>0</v>
      </c>
      <c r="I17" s="82"/>
      <c r="J17" s="85"/>
      <c r="K17" s="100"/>
      <c r="L17" s="80"/>
      <c r="M17" s="27"/>
      <c r="N17" s="27"/>
      <c r="O17" s="39"/>
      <c r="P17" s="39">
        <f>G17</f>
        <v>0</v>
      </c>
      <c r="Q17" s="39">
        <f>H17</f>
        <v>0</v>
      </c>
      <c r="R17" s="27"/>
      <c r="S17" s="27"/>
    </row>
    <row r="18" spans="1:19" s="46" customFormat="1" ht="21" customHeight="1">
      <c r="A18" s="40"/>
      <c r="B18" s="41" t="s">
        <v>83</v>
      </c>
      <c r="C18" s="41"/>
      <c r="D18" s="41"/>
      <c r="E18" s="26"/>
      <c r="F18" s="42"/>
      <c r="G18" s="43"/>
      <c r="H18" s="44">
        <f>SUM(H17:H17)</f>
        <v>0</v>
      </c>
      <c r="I18" s="83"/>
      <c r="J18" s="86"/>
      <c r="K18" s="101"/>
      <c r="L18" s="80"/>
      <c r="M18" s="27"/>
      <c r="N18" s="27"/>
      <c r="O18" s="27"/>
      <c r="P18" s="27"/>
      <c r="Q18" s="27"/>
      <c r="R18" s="27"/>
      <c r="S18" s="27"/>
    </row>
    <row r="19" spans="1:19" s="46" customFormat="1" ht="21" customHeight="1">
      <c r="A19" s="40" t="s">
        <v>123</v>
      </c>
      <c r="B19" s="53" t="s">
        <v>50</v>
      </c>
      <c r="C19" s="41"/>
      <c r="D19" s="41"/>
      <c r="E19" s="26"/>
      <c r="F19" s="42"/>
      <c r="G19" s="43"/>
      <c r="H19" s="44"/>
      <c r="I19" s="83"/>
      <c r="J19" s="86"/>
      <c r="K19" s="101"/>
      <c r="L19" s="80"/>
      <c r="M19" s="27"/>
      <c r="N19" s="27"/>
      <c r="O19" s="27"/>
      <c r="P19" s="27"/>
      <c r="Q19" s="27"/>
      <c r="R19" s="27"/>
      <c r="S19" s="27"/>
    </row>
    <row r="20" spans="1:19" s="24" customFormat="1" ht="23.25" customHeight="1">
      <c r="A20" s="28" t="s">
        <v>85</v>
      </c>
      <c r="B20" s="160" t="s">
        <v>127</v>
      </c>
      <c r="C20" s="161"/>
      <c r="D20" s="161"/>
      <c r="E20" s="161"/>
      <c r="F20" s="161"/>
      <c r="G20" s="161"/>
      <c r="H20" s="29"/>
      <c r="I20" s="78"/>
      <c r="K20" s="99"/>
      <c r="L20" s="80"/>
      <c r="M20" s="27"/>
      <c r="N20" s="27"/>
      <c r="O20" s="27"/>
      <c r="P20" s="27"/>
      <c r="Q20" s="27"/>
      <c r="R20" s="27"/>
      <c r="S20" s="27"/>
    </row>
    <row r="21" spans="1:19" s="24" customFormat="1" ht="27.75" customHeight="1">
      <c r="A21" s="53">
        <v>1</v>
      </c>
      <c r="B21" s="47"/>
      <c r="C21" s="47"/>
      <c r="D21" s="47"/>
      <c r="E21" s="34"/>
      <c r="F21" s="36"/>
      <c r="G21" s="36"/>
      <c r="H21" s="37">
        <f>F21*G21*1490000</f>
        <v>0</v>
      </c>
      <c r="I21" s="82"/>
      <c r="J21" s="85"/>
      <c r="K21" s="100"/>
      <c r="L21" s="80"/>
      <c r="M21" s="27"/>
      <c r="N21" s="39">
        <f aca="true" t="shared" si="0" ref="N21:O25">G21</f>
        <v>0</v>
      </c>
      <c r="O21" s="39">
        <f t="shared" si="0"/>
        <v>0</v>
      </c>
      <c r="P21" s="27"/>
      <c r="Q21" s="27"/>
      <c r="R21" s="27"/>
      <c r="S21" s="27"/>
    </row>
    <row r="22" spans="1:19" s="24" customFormat="1" ht="30.75" customHeight="1">
      <c r="A22" s="53">
        <v>2</v>
      </c>
      <c r="B22" s="47"/>
      <c r="C22" s="47"/>
      <c r="D22" s="47"/>
      <c r="E22" s="34"/>
      <c r="F22" s="36"/>
      <c r="G22" s="36"/>
      <c r="H22" s="37">
        <f>F22*G22*1490000</f>
        <v>0</v>
      </c>
      <c r="I22" s="82"/>
      <c r="J22" s="85"/>
      <c r="K22" s="100"/>
      <c r="L22" s="80"/>
      <c r="M22" s="27"/>
      <c r="N22" s="39">
        <f t="shared" si="0"/>
        <v>0</v>
      </c>
      <c r="O22" s="39">
        <f t="shared" si="0"/>
        <v>0</v>
      </c>
      <c r="P22" s="27"/>
      <c r="Q22" s="27"/>
      <c r="R22" s="27"/>
      <c r="S22" s="27"/>
    </row>
    <row r="23" spans="1:19" s="24" customFormat="1" ht="27.75" customHeight="1">
      <c r="A23" s="53">
        <v>3</v>
      </c>
      <c r="B23" s="47"/>
      <c r="C23" s="47"/>
      <c r="D23" s="47"/>
      <c r="E23" s="34"/>
      <c r="F23" s="36"/>
      <c r="G23" s="36"/>
      <c r="H23" s="37">
        <f>F23*G23*1490000</f>
        <v>0</v>
      </c>
      <c r="I23" s="82"/>
      <c r="J23" s="85"/>
      <c r="K23" s="100"/>
      <c r="L23" s="80"/>
      <c r="M23" s="27"/>
      <c r="N23" s="39">
        <f t="shared" si="0"/>
        <v>0</v>
      </c>
      <c r="O23" s="39">
        <f t="shared" si="0"/>
        <v>0</v>
      </c>
      <c r="P23" s="27"/>
      <c r="Q23" s="27"/>
      <c r="R23" s="27"/>
      <c r="S23" s="27"/>
    </row>
    <row r="24" spans="1:19" s="24" customFormat="1" ht="27.75" customHeight="1">
      <c r="A24" s="53">
        <v>4</v>
      </c>
      <c r="B24" s="47"/>
      <c r="C24" s="47"/>
      <c r="D24" s="47"/>
      <c r="E24" s="34"/>
      <c r="F24" s="36"/>
      <c r="G24" s="36"/>
      <c r="H24" s="37">
        <f>F24*G24*1490000</f>
        <v>0</v>
      </c>
      <c r="I24" s="82"/>
      <c r="J24" s="85"/>
      <c r="K24" s="100"/>
      <c r="L24" s="80"/>
      <c r="M24" s="27"/>
      <c r="N24" s="39">
        <f t="shared" si="0"/>
        <v>0</v>
      </c>
      <c r="O24" s="39">
        <f t="shared" si="0"/>
        <v>0</v>
      </c>
      <c r="P24" s="27"/>
      <c r="Q24" s="27"/>
      <c r="R24" s="27"/>
      <c r="S24" s="27"/>
    </row>
    <row r="25" spans="1:19" s="24" customFormat="1" ht="27.75" customHeight="1">
      <c r="A25" s="53" t="s">
        <v>61</v>
      </c>
      <c r="B25" s="47" t="s">
        <v>61</v>
      </c>
      <c r="C25" s="47"/>
      <c r="D25" s="47"/>
      <c r="E25" s="34"/>
      <c r="F25" s="36"/>
      <c r="G25" s="36"/>
      <c r="H25" s="37">
        <f>F25*G25*1490000</f>
        <v>0</v>
      </c>
      <c r="I25" s="82"/>
      <c r="J25" s="85"/>
      <c r="K25" s="100"/>
      <c r="L25" s="80"/>
      <c r="M25" s="27"/>
      <c r="N25" s="39">
        <f t="shared" si="0"/>
        <v>0</v>
      </c>
      <c r="O25" s="39">
        <f t="shared" si="0"/>
        <v>0</v>
      </c>
      <c r="P25" s="27"/>
      <c r="Q25" s="27"/>
      <c r="R25" s="27"/>
      <c r="S25" s="27"/>
    </row>
    <row r="26" spans="1:19" s="46" customFormat="1" ht="21" customHeight="1">
      <c r="A26" s="40"/>
      <c r="B26" s="41" t="s">
        <v>83</v>
      </c>
      <c r="C26" s="41"/>
      <c r="D26" s="41"/>
      <c r="E26" s="26"/>
      <c r="F26" s="42"/>
      <c r="G26" s="43"/>
      <c r="H26" s="44">
        <f>SUM(H21:H25)</f>
        <v>0</v>
      </c>
      <c r="I26" s="83"/>
      <c r="J26" s="86"/>
      <c r="K26" s="101"/>
      <c r="L26" s="80"/>
      <c r="M26" s="27"/>
      <c r="N26" s="27"/>
      <c r="O26" s="27"/>
      <c r="P26" s="27"/>
      <c r="Q26" s="27"/>
      <c r="R26" s="27"/>
      <c r="S26" s="27"/>
    </row>
    <row r="27" spans="1:19" s="24" customFormat="1" ht="23.25" customHeight="1">
      <c r="A27" s="28" t="s">
        <v>108</v>
      </c>
      <c r="B27" s="160" t="s">
        <v>128</v>
      </c>
      <c r="C27" s="161"/>
      <c r="D27" s="161"/>
      <c r="E27" s="161"/>
      <c r="F27" s="161"/>
      <c r="G27" s="161"/>
      <c r="H27" s="29"/>
      <c r="I27" s="78"/>
      <c r="K27" s="99"/>
      <c r="L27" s="80"/>
      <c r="M27" s="27"/>
      <c r="N27" s="27"/>
      <c r="O27" s="27"/>
      <c r="P27" s="27"/>
      <c r="Q27" s="27"/>
      <c r="R27" s="27"/>
      <c r="S27" s="27"/>
    </row>
    <row r="28" spans="1:19" s="24" customFormat="1" ht="27.75" customHeight="1">
      <c r="A28" s="53">
        <v>1</v>
      </c>
      <c r="B28" s="47"/>
      <c r="C28" s="47"/>
      <c r="D28" s="47"/>
      <c r="E28" s="34"/>
      <c r="F28" s="36"/>
      <c r="G28" s="36"/>
      <c r="H28" s="37">
        <f>F28*G28*1490000</f>
        <v>0</v>
      </c>
      <c r="I28" s="82"/>
      <c r="J28" s="85"/>
      <c r="K28" s="100"/>
      <c r="L28" s="80"/>
      <c r="M28" s="27"/>
      <c r="N28" s="39">
        <f>G28</f>
        <v>0</v>
      </c>
      <c r="O28" s="39">
        <f>H28</f>
        <v>0</v>
      </c>
      <c r="P28" s="27"/>
      <c r="Q28" s="27"/>
      <c r="R28" s="27"/>
      <c r="S28" s="27"/>
    </row>
    <row r="29" spans="1:19" s="24" customFormat="1" ht="30.75" customHeight="1">
      <c r="A29" s="53">
        <v>2</v>
      </c>
      <c r="B29" s="47"/>
      <c r="C29" s="47"/>
      <c r="D29" s="47"/>
      <c r="E29" s="34"/>
      <c r="F29" s="36"/>
      <c r="G29" s="36"/>
      <c r="H29" s="37">
        <f>F29*G29*1490000</f>
        <v>0</v>
      </c>
      <c r="I29" s="82"/>
      <c r="J29" s="85"/>
      <c r="K29" s="100"/>
      <c r="L29" s="90">
        <f>G29</f>
        <v>0</v>
      </c>
      <c r="M29" s="39">
        <f>H29</f>
        <v>0</v>
      </c>
      <c r="N29" s="27"/>
      <c r="O29" s="27"/>
      <c r="P29" s="27"/>
      <c r="Q29" s="27"/>
      <c r="R29" s="27"/>
      <c r="S29" s="27"/>
    </row>
    <row r="30" spans="1:19" s="24" customFormat="1" ht="27.75" customHeight="1">
      <c r="A30" s="53">
        <v>3</v>
      </c>
      <c r="B30" s="47"/>
      <c r="C30" s="47"/>
      <c r="D30" s="47"/>
      <c r="E30" s="34"/>
      <c r="F30" s="36"/>
      <c r="G30" s="36"/>
      <c r="H30" s="37">
        <f>F30*G30*1490000</f>
        <v>0</v>
      </c>
      <c r="I30" s="82"/>
      <c r="J30" s="85"/>
      <c r="K30" s="100"/>
      <c r="L30" s="90">
        <f>G30</f>
        <v>0</v>
      </c>
      <c r="M30" s="39">
        <f>H30</f>
        <v>0</v>
      </c>
      <c r="N30" s="27"/>
      <c r="O30" s="27"/>
      <c r="P30" s="27"/>
      <c r="Q30" s="27"/>
      <c r="R30" s="27"/>
      <c r="S30" s="27"/>
    </row>
    <row r="31" spans="1:19" s="24" customFormat="1" ht="27.75" customHeight="1">
      <c r="A31" s="53" t="s">
        <v>61</v>
      </c>
      <c r="B31" s="47"/>
      <c r="C31" s="47"/>
      <c r="D31" s="47"/>
      <c r="E31" s="34"/>
      <c r="F31" s="36"/>
      <c r="G31" s="36"/>
      <c r="H31" s="37">
        <f>F31*G31*1490000</f>
        <v>0</v>
      </c>
      <c r="I31" s="82"/>
      <c r="J31" s="85"/>
      <c r="K31" s="100"/>
      <c r="L31" s="80"/>
      <c r="M31" s="27"/>
      <c r="N31" s="39">
        <f>G31</f>
        <v>0</v>
      </c>
      <c r="O31" s="39">
        <f>H31</f>
        <v>0</v>
      </c>
      <c r="P31" s="27"/>
      <c r="Q31" s="27"/>
      <c r="R31" s="27"/>
      <c r="S31" s="27"/>
    </row>
    <row r="32" spans="1:19" s="46" customFormat="1" ht="21" customHeight="1">
      <c r="A32" s="40"/>
      <c r="B32" s="41" t="s">
        <v>83</v>
      </c>
      <c r="C32" s="41"/>
      <c r="D32" s="41"/>
      <c r="E32" s="26"/>
      <c r="F32" s="42"/>
      <c r="G32" s="43"/>
      <c r="H32" s="44">
        <f>SUM(H28:H31)</f>
        <v>0</v>
      </c>
      <c r="I32" s="83"/>
      <c r="J32" s="86"/>
      <c r="K32" s="101"/>
      <c r="L32" s="80"/>
      <c r="M32" s="27"/>
      <c r="N32" s="27"/>
      <c r="O32" s="27"/>
      <c r="P32" s="27"/>
      <c r="Q32" s="27"/>
      <c r="R32" s="27"/>
      <c r="S32" s="27"/>
    </row>
    <row r="33" spans="1:19" s="46" customFormat="1" ht="21" customHeight="1">
      <c r="A33" s="54" t="s">
        <v>61</v>
      </c>
      <c r="B33" s="59" t="s">
        <v>129</v>
      </c>
      <c r="C33" s="55"/>
      <c r="D33" s="55"/>
      <c r="E33" s="56"/>
      <c r="F33" s="35"/>
      <c r="G33" s="57"/>
      <c r="H33" s="58"/>
      <c r="I33" s="79"/>
      <c r="J33" s="45"/>
      <c r="K33" s="101"/>
      <c r="L33" s="80"/>
      <c r="M33" s="27"/>
      <c r="N33" s="27"/>
      <c r="O33" s="27"/>
      <c r="P33" s="27"/>
      <c r="Q33" s="27"/>
      <c r="R33" s="27"/>
      <c r="S33" s="27"/>
    </row>
    <row r="34" spans="1:19" s="24" customFormat="1" ht="52.5" customHeight="1">
      <c r="A34" s="28" t="s">
        <v>110</v>
      </c>
      <c r="B34" s="160" t="s">
        <v>86</v>
      </c>
      <c r="C34" s="161"/>
      <c r="D34" s="161"/>
      <c r="E34" s="161"/>
      <c r="F34" s="161"/>
      <c r="G34" s="161"/>
      <c r="H34" s="29"/>
      <c r="I34" s="29"/>
      <c r="J34" s="87"/>
      <c r="K34" s="99"/>
      <c r="L34" s="80"/>
      <c r="M34" s="27"/>
      <c r="N34" s="27"/>
      <c r="O34" s="27"/>
      <c r="P34" s="27"/>
      <c r="Q34" s="27"/>
      <c r="R34" s="27"/>
      <c r="S34" s="27"/>
    </row>
    <row r="35" spans="1:19" s="24" customFormat="1" ht="31.5" customHeight="1">
      <c r="A35" s="30"/>
      <c r="B35" s="31" t="s">
        <v>87</v>
      </c>
      <c r="C35" s="31" t="s">
        <v>88</v>
      </c>
      <c r="D35" s="47"/>
      <c r="E35" s="34" t="s">
        <v>3</v>
      </c>
      <c r="F35" s="35"/>
      <c r="G35" s="36"/>
      <c r="H35" s="37">
        <f>F35*G35*1490000</f>
        <v>0</v>
      </c>
      <c r="I35" s="82"/>
      <c r="J35" s="85"/>
      <c r="K35" s="100"/>
      <c r="L35" s="90">
        <f aca="true" t="shared" si="1" ref="L35:M37">G35</f>
        <v>0</v>
      </c>
      <c r="M35" s="39">
        <f t="shared" si="1"/>
        <v>0</v>
      </c>
      <c r="N35" s="27"/>
      <c r="O35" s="27"/>
      <c r="P35" s="27"/>
      <c r="Q35" s="27"/>
      <c r="R35" s="27"/>
      <c r="S35" s="27"/>
    </row>
    <row r="36" spans="1:19" s="24" customFormat="1" ht="31.5" customHeight="1">
      <c r="A36" s="30"/>
      <c r="B36" s="31" t="s">
        <v>61</v>
      </c>
      <c r="C36" s="31"/>
      <c r="D36" s="47"/>
      <c r="E36" s="34" t="s">
        <v>130</v>
      </c>
      <c r="F36" s="35"/>
      <c r="G36" s="36"/>
      <c r="H36" s="37">
        <f>F36*G36*1490000</f>
        <v>0</v>
      </c>
      <c r="I36" s="82"/>
      <c r="J36" s="85"/>
      <c r="K36" s="100"/>
      <c r="L36" s="90">
        <f t="shared" si="1"/>
        <v>0</v>
      </c>
      <c r="M36" s="39">
        <f t="shared" si="1"/>
        <v>0</v>
      </c>
      <c r="N36" s="27"/>
      <c r="O36" s="27"/>
      <c r="P36" s="27"/>
      <c r="Q36" s="27"/>
      <c r="R36" s="27"/>
      <c r="S36" s="27"/>
    </row>
    <row r="37" spans="1:19" s="24" customFormat="1" ht="31.5" customHeight="1">
      <c r="A37" s="30"/>
      <c r="B37" s="31" t="s">
        <v>123</v>
      </c>
      <c r="C37" s="31"/>
      <c r="D37" s="47"/>
      <c r="E37" s="34" t="s">
        <v>123</v>
      </c>
      <c r="F37" s="35"/>
      <c r="G37" s="36"/>
      <c r="H37" s="37">
        <f>F37*G37*1490000</f>
        <v>0</v>
      </c>
      <c r="I37" s="82"/>
      <c r="J37" s="85"/>
      <c r="K37" s="100"/>
      <c r="L37" s="90">
        <f t="shared" si="1"/>
        <v>0</v>
      </c>
      <c r="M37" s="39">
        <f t="shared" si="1"/>
        <v>0</v>
      </c>
      <c r="N37" s="27"/>
      <c r="O37" s="27"/>
      <c r="P37" s="27"/>
      <c r="Q37" s="27"/>
      <c r="R37" s="27"/>
      <c r="S37" s="27"/>
    </row>
    <row r="38" spans="1:19" s="46" customFormat="1" ht="15.75">
      <c r="A38" s="40"/>
      <c r="B38" s="41" t="s">
        <v>83</v>
      </c>
      <c r="C38" s="41"/>
      <c r="D38" s="41"/>
      <c r="E38" s="26"/>
      <c r="F38" s="42"/>
      <c r="G38" s="43"/>
      <c r="H38" s="44">
        <f>SUM(H35:H35)</f>
        <v>0</v>
      </c>
      <c r="I38" s="83"/>
      <c r="J38" s="86"/>
      <c r="K38" s="101"/>
      <c r="L38" s="80"/>
      <c r="M38" s="27"/>
      <c r="N38" s="27"/>
      <c r="O38" s="27"/>
      <c r="P38" s="27"/>
      <c r="Q38" s="27"/>
      <c r="R38" s="27"/>
      <c r="S38" s="27"/>
    </row>
    <row r="39" spans="1:19" s="49" customFormat="1" ht="25.5" customHeight="1">
      <c r="A39" s="162" t="s">
        <v>1</v>
      </c>
      <c r="B39" s="163"/>
      <c r="C39" s="163"/>
      <c r="D39" s="163"/>
      <c r="E39" s="163"/>
      <c r="F39" s="164"/>
      <c r="G39" s="22"/>
      <c r="H39" s="44"/>
      <c r="I39" s="83"/>
      <c r="J39" s="88"/>
      <c r="K39" s="102"/>
      <c r="L39" s="91">
        <f aca="true" t="shared" si="2" ref="L39:S39">SUM(L7:L38)</f>
        <v>0</v>
      </c>
      <c r="M39" s="50">
        <f t="shared" si="2"/>
        <v>0</v>
      </c>
      <c r="N39" s="50">
        <f t="shared" si="2"/>
        <v>0</v>
      </c>
      <c r="O39" s="50">
        <f t="shared" si="2"/>
        <v>0</v>
      </c>
      <c r="P39" s="50">
        <f t="shared" si="2"/>
        <v>0</v>
      </c>
      <c r="Q39" s="50">
        <f t="shared" si="2"/>
        <v>0</v>
      </c>
      <c r="R39" s="50">
        <f t="shared" si="2"/>
        <v>0</v>
      </c>
      <c r="S39" s="50">
        <f t="shared" si="2"/>
        <v>0</v>
      </c>
    </row>
    <row r="40" spans="1:11" s="24" customFormat="1" ht="15.75">
      <c r="A40" s="51"/>
      <c r="B40" s="20"/>
      <c r="C40" s="20"/>
      <c r="D40" s="20"/>
      <c r="E40" s="20"/>
      <c r="F40" s="52"/>
      <c r="G40" s="52"/>
      <c r="H40" s="20"/>
      <c r="I40" s="20"/>
      <c r="K40" s="95"/>
    </row>
    <row r="41" spans="1:11" s="24" customFormat="1" ht="15.75">
      <c r="A41" s="51"/>
      <c r="B41" s="20"/>
      <c r="C41" s="20"/>
      <c r="D41" s="20"/>
      <c r="E41" s="20"/>
      <c r="F41" s="52"/>
      <c r="G41" s="52"/>
      <c r="H41" s="20"/>
      <c r="I41" s="20"/>
      <c r="K41" s="95"/>
    </row>
    <row r="42" spans="1:11" s="24" customFormat="1" ht="15.75">
      <c r="A42" s="61" t="s">
        <v>131</v>
      </c>
      <c r="B42" s="62" t="s">
        <v>132</v>
      </c>
      <c r="C42" s="20"/>
      <c r="D42" s="20"/>
      <c r="E42" s="20"/>
      <c r="F42" s="52"/>
      <c r="G42" s="52"/>
      <c r="H42" s="20"/>
      <c r="I42" s="20"/>
      <c r="J42" s="60" t="s">
        <v>133</v>
      </c>
      <c r="K42" s="96"/>
    </row>
    <row r="43" spans="1:11" s="24" customFormat="1" ht="15.75">
      <c r="A43" s="51"/>
      <c r="B43" s="20"/>
      <c r="C43" s="20"/>
      <c r="D43" s="20"/>
      <c r="E43" s="20"/>
      <c r="F43" s="52"/>
      <c r="G43" s="52"/>
      <c r="H43" s="20"/>
      <c r="I43" s="20"/>
      <c r="K43" s="95"/>
    </row>
    <row r="44" spans="1:11" s="24" customFormat="1" ht="15.75">
      <c r="A44" s="20"/>
      <c r="B44" s="20"/>
      <c r="C44" s="20"/>
      <c r="D44" s="20"/>
      <c r="E44" s="20"/>
      <c r="F44" s="52"/>
      <c r="G44" s="52"/>
      <c r="H44" s="20"/>
      <c r="I44" s="20"/>
      <c r="K44" s="95"/>
    </row>
    <row r="45" spans="1:11" s="24" customFormat="1" ht="15.75">
      <c r="A45" s="20"/>
      <c r="B45" s="20"/>
      <c r="C45" s="20"/>
      <c r="D45" s="20"/>
      <c r="E45" s="20"/>
      <c r="F45" s="52"/>
      <c r="G45" s="52"/>
      <c r="H45" s="20"/>
      <c r="I45" s="20"/>
      <c r="K45" s="95"/>
    </row>
    <row r="46" spans="1:11" s="24" customFormat="1" ht="15.75">
      <c r="A46" s="20"/>
      <c r="B46" s="20"/>
      <c r="C46" s="20"/>
      <c r="D46" s="20"/>
      <c r="E46" s="20"/>
      <c r="F46" s="52"/>
      <c r="G46" s="52"/>
      <c r="H46" s="20"/>
      <c r="I46" s="20"/>
      <c r="K46" s="95"/>
    </row>
  </sheetData>
  <sheetProtection/>
  <autoFilter ref="A6:H44"/>
  <mergeCells count="23">
    <mergeCell ref="A3:J3"/>
    <mergeCell ref="A1:H1"/>
    <mergeCell ref="L4:M4"/>
    <mergeCell ref="N4:O4"/>
    <mergeCell ref="P4:Q4"/>
    <mergeCell ref="R4:S4"/>
    <mergeCell ref="A4:A5"/>
    <mergeCell ref="B4:B5"/>
    <mergeCell ref="C4:C5"/>
    <mergeCell ref="D4:D5"/>
    <mergeCell ref="E4:E5"/>
    <mergeCell ref="F4:F5"/>
    <mergeCell ref="G4:G5"/>
    <mergeCell ref="H4:H5"/>
    <mergeCell ref="I4:J4"/>
    <mergeCell ref="B27:G27"/>
    <mergeCell ref="B34:G34"/>
    <mergeCell ref="A39:F39"/>
    <mergeCell ref="B15:G15"/>
    <mergeCell ref="B7:G7"/>
    <mergeCell ref="B10:G10"/>
    <mergeCell ref="B11:G11"/>
    <mergeCell ref="B20:G20"/>
  </mergeCells>
  <printOptions/>
  <pageMargins left="0.25" right="0.1" top="0.511811023622047" bottom="0.511811023622047" header="0.31496062992126" footer="0.31496062992126"/>
  <pageSetup firstPageNumber="53" useFirstPageNumber="1" horizontalDpi="600" verticalDpi="600" orientation="landscape" paperSize="9" scale="90" r:id="rId3"/>
  <headerFooter>
    <oddFooter>&amp;C&amp;P</oddFooter>
    <firstFooter>&amp;C&amp;N</firstFooter>
  </headerFooter>
  <legacyDrawing r:id="rId2"/>
</worksheet>
</file>

<file path=xl/worksheets/sheet4.xml><?xml version="1.0" encoding="utf-8"?>
<worksheet xmlns="http://schemas.openxmlformats.org/spreadsheetml/2006/main" xmlns:r="http://schemas.openxmlformats.org/officeDocument/2006/relationships">
  <dimension ref="A1:H12"/>
  <sheetViews>
    <sheetView zoomScalePageLayoutView="0" workbookViewId="0" topLeftCell="A1">
      <selection activeCell="A1" sqref="A1:F1"/>
    </sheetView>
  </sheetViews>
  <sheetFormatPr defaultColWidth="9.140625" defaultRowHeight="22.5" customHeight="1"/>
  <cols>
    <col min="1" max="1" width="4.421875" style="3" customWidth="1"/>
    <col min="2" max="2" width="28.421875" style="1" customWidth="1"/>
    <col min="3" max="3" width="7.421875" style="1" customWidth="1"/>
    <col min="4" max="4" width="9.140625" style="1" customWidth="1"/>
    <col min="5" max="5" width="11.28125" style="2" customWidth="1"/>
    <col min="6" max="6" width="11.7109375" style="2" customWidth="1"/>
    <col min="7" max="7" width="11.57421875" style="1" customWidth="1"/>
    <col min="8" max="8" width="12.57421875" style="1" customWidth="1"/>
    <col min="9" max="16384" width="9.140625" style="1" customWidth="1"/>
  </cols>
  <sheetData>
    <row r="1" spans="1:6" ht="36" customHeight="1">
      <c r="A1" s="193" t="s">
        <v>200</v>
      </c>
      <c r="B1" s="192"/>
      <c r="C1" s="192"/>
      <c r="D1" s="192"/>
      <c r="E1" s="192"/>
      <c r="F1" s="192"/>
    </row>
    <row r="2" spans="1:6" ht="17.25" customHeight="1">
      <c r="A2" s="148"/>
      <c r="B2" s="149"/>
      <c r="C2" s="149"/>
      <c r="D2" s="149"/>
      <c r="E2" s="149"/>
      <c r="F2" s="149"/>
    </row>
    <row r="3" spans="1:8" s="4" customFormat="1" ht="22.5" customHeight="1">
      <c r="A3" s="194" t="s">
        <v>15</v>
      </c>
      <c r="B3" s="194" t="s">
        <v>194</v>
      </c>
      <c r="C3" s="194" t="s">
        <v>161</v>
      </c>
      <c r="D3" s="194" t="s">
        <v>6</v>
      </c>
      <c r="E3" s="194" t="s">
        <v>12</v>
      </c>
      <c r="F3" s="194" t="s">
        <v>195</v>
      </c>
      <c r="G3" s="195" t="s">
        <v>169</v>
      </c>
      <c r="H3" s="196"/>
    </row>
    <row r="4" spans="1:8" s="4" customFormat="1" ht="16.5" customHeight="1">
      <c r="A4" s="197"/>
      <c r="B4" s="197"/>
      <c r="C4" s="197"/>
      <c r="D4" s="197"/>
      <c r="E4" s="197"/>
      <c r="F4" s="197"/>
      <c r="G4" s="198" t="s">
        <v>175</v>
      </c>
      <c r="H4" s="199" t="s">
        <v>167</v>
      </c>
    </row>
    <row r="5" spans="1:8" s="4" customFormat="1" ht="16.5" customHeight="1">
      <c r="A5" s="200">
        <v>1</v>
      </c>
      <c r="B5" s="201" t="s">
        <v>196</v>
      </c>
      <c r="C5" s="202"/>
      <c r="D5" s="202"/>
      <c r="E5" s="202"/>
      <c r="F5" s="202"/>
      <c r="G5" s="198"/>
      <c r="H5" s="199"/>
    </row>
    <row r="6" spans="1:8" ht="22.5" customHeight="1">
      <c r="A6" s="203" t="s">
        <v>124</v>
      </c>
      <c r="B6" s="204"/>
      <c r="C6" s="203"/>
      <c r="D6" s="203"/>
      <c r="E6" s="205"/>
      <c r="F6" s="206">
        <f>D6*E6</f>
        <v>0</v>
      </c>
      <c r="G6" s="207"/>
      <c r="H6" s="207"/>
    </row>
    <row r="7" spans="1:8" ht="22.5" customHeight="1">
      <c r="A7" s="203" t="s">
        <v>197</v>
      </c>
      <c r="B7" s="204"/>
      <c r="C7" s="203"/>
      <c r="D7" s="203"/>
      <c r="E7" s="205"/>
      <c r="F7" s="206">
        <f>D7*E7</f>
        <v>0</v>
      </c>
      <c r="G7" s="207"/>
      <c r="H7" s="207"/>
    </row>
    <row r="8" spans="1:8" ht="22.5" customHeight="1">
      <c r="A8" s="203" t="s">
        <v>17</v>
      </c>
      <c r="B8" s="204"/>
      <c r="C8" s="203"/>
      <c r="D8" s="203"/>
      <c r="E8" s="205"/>
      <c r="F8" s="206">
        <f>D8*E8</f>
        <v>0</v>
      </c>
      <c r="G8" s="207"/>
      <c r="H8" s="207"/>
    </row>
    <row r="9" spans="1:8" ht="27" customHeight="1">
      <c r="A9" s="200">
        <v>2</v>
      </c>
      <c r="B9" s="201" t="s">
        <v>198</v>
      </c>
      <c r="C9" s="203"/>
      <c r="D9" s="203"/>
      <c r="E9" s="205"/>
      <c r="F9" s="206">
        <f>D9*E9</f>
        <v>0</v>
      </c>
      <c r="G9" s="207"/>
      <c r="H9" s="207"/>
    </row>
    <row r="10" spans="1:8" ht="22.5" customHeight="1">
      <c r="A10" s="200">
        <v>3</v>
      </c>
      <c r="B10" s="201" t="s">
        <v>199</v>
      </c>
      <c r="C10" s="203"/>
      <c r="D10" s="203"/>
      <c r="E10" s="205"/>
      <c r="F10" s="206">
        <f>D10*E10</f>
        <v>0</v>
      </c>
      <c r="G10" s="207"/>
      <c r="H10" s="207"/>
    </row>
    <row r="11" spans="1:8" ht="22.5" customHeight="1">
      <c r="A11" s="203" t="s">
        <v>17</v>
      </c>
      <c r="B11" s="204"/>
      <c r="C11" s="203"/>
      <c r="D11" s="203"/>
      <c r="E11" s="205"/>
      <c r="F11" s="206">
        <f>D11*E11</f>
        <v>0</v>
      </c>
      <c r="G11" s="207"/>
      <c r="H11" s="207"/>
    </row>
    <row r="12" spans="1:8" ht="22.5" customHeight="1">
      <c r="A12" s="287" t="s">
        <v>83</v>
      </c>
      <c r="B12" s="288"/>
      <c r="C12" s="288"/>
      <c r="D12" s="288"/>
      <c r="E12" s="289"/>
      <c r="F12" s="206">
        <f>SUM(F6:F11)</f>
        <v>0</v>
      </c>
      <c r="G12" s="207"/>
      <c r="H12" s="207"/>
    </row>
  </sheetData>
  <sheetProtection/>
  <mergeCells count="9">
    <mergeCell ref="F3:F4"/>
    <mergeCell ref="G3:H3"/>
    <mergeCell ref="A1:F1"/>
    <mergeCell ref="A12:E12"/>
    <mergeCell ref="A3:A4"/>
    <mergeCell ref="B3:B4"/>
    <mergeCell ref="C3:C4"/>
    <mergeCell ref="D3:D4"/>
    <mergeCell ref="E3:E4"/>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H10"/>
  <sheetViews>
    <sheetView zoomScalePageLayoutView="0" workbookViewId="0" topLeftCell="A1">
      <selection activeCell="E12" sqref="E12"/>
    </sheetView>
  </sheetViews>
  <sheetFormatPr defaultColWidth="9.140625" defaultRowHeight="18" customHeight="1"/>
  <cols>
    <col min="1" max="1" width="3.7109375" style="295" customWidth="1"/>
    <col min="2" max="2" width="35.8515625" style="292" customWidth="1"/>
    <col min="3" max="3" width="7.7109375" style="292" customWidth="1"/>
    <col min="4" max="4" width="9.28125" style="292" customWidth="1"/>
    <col min="5" max="5" width="12.57421875" style="296" customWidth="1"/>
    <col min="6" max="6" width="15.28125" style="296" customWidth="1"/>
    <col min="7" max="16384" width="9.140625" style="292" customWidth="1"/>
  </cols>
  <sheetData>
    <row r="1" spans="1:6" ht="44.25" customHeight="1">
      <c r="A1" s="290" t="s">
        <v>201</v>
      </c>
      <c r="B1" s="291"/>
      <c r="C1" s="291"/>
      <c r="D1" s="291"/>
      <c r="E1" s="291"/>
      <c r="F1" s="291"/>
    </row>
    <row r="2" spans="1:8" s="293" customFormat="1" ht="21" customHeight="1">
      <c r="A2" s="194" t="s">
        <v>15</v>
      </c>
      <c r="B2" s="194" t="s">
        <v>204</v>
      </c>
      <c r="C2" s="194" t="s">
        <v>5</v>
      </c>
      <c r="D2" s="194" t="s">
        <v>6</v>
      </c>
      <c r="E2" s="194" t="s">
        <v>12</v>
      </c>
      <c r="F2" s="194" t="s">
        <v>13</v>
      </c>
      <c r="G2" s="195" t="s">
        <v>169</v>
      </c>
      <c r="H2" s="196"/>
    </row>
    <row r="3" spans="1:8" s="293" customFormat="1" ht="19.5" customHeight="1">
      <c r="A3" s="197"/>
      <c r="B3" s="197"/>
      <c r="C3" s="197"/>
      <c r="D3" s="197"/>
      <c r="E3" s="197"/>
      <c r="F3" s="197"/>
      <c r="G3" s="198" t="s">
        <v>175</v>
      </c>
      <c r="H3" s="199" t="s">
        <v>167</v>
      </c>
    </row>
    <row r="4" spans="1:8" s="294" customFormat="1" ht="22.5" customHeight="1">
      <c r="A4" s="200">
        <v>1</v>
      </c>
      <c r="B4" s="201" t="s">
        <v>202</v>
      </c>
      <c r="C4" s="203"/>
      <c r="D4" s="203"/>
      <c r="E4" s="205"/>
      <c r="F4" s="206">
        <f>D4*E4</f>
        <v>0</v>
      </c>
      <c r="G4" s="207"/>
      <c r="H4" s="207"/>
    </row>
    <row r="5" spans="1:8" s="294" customFormat="1" ht="22.5" customHeight="1">
      <c r="A5" s="203" t="s">
        <v>124</v>
      </c>
      <c r="B5" s="204"/>
      <c r="C5" s="203"/>
      <c r="D5" s="203"/>
      <c r="E5" s="205"/>
      <c r="F5" s="206">
        <f>D5*E5</f>
        <v>0</v>
      </c>
      <c r="G5" s="207"/>
      <c r="H5" s="207"/>
    </row>
    <row r="6" spans="1:8" s="294" customFormat="1" ht="22.5" customHeight="1">
      <c r="A6" s="203" t="s">
        <v>197</v>
      </c>
      <c r="B6" s="204"/>
      <c r="C6" s="203"/>
      <c r="D6" s="203"/>
      <c r="E6" s="205"/>
      <c r="F6" s="206">
        <f>D6*E6</f>
        <v>0</v>
      </c>
      <c r="G6" s="207"/>
      <c r="H6" s="207"/>
    </row>
    <row r="7" spans="1:8" s="294" customFormat="1" ht="22.5" customHeight="1">
      <c r="A7" s="203" t="s">
        <v>17</v>
      </c>
      <c r="B7" s="204"/>
      <c r="C7" s="203"/>
      <c r="D7" s="203"/>
      <c r="E7" s="205"/>
      <c r="F7" s="206">
        <f>D7*E7</f>
        <v>0</v>
      </c>
      <c r="G7" s="207"/>
      <c r="H7" s="207"/>
    </row>
    <row r="8" spans="1:8" s="294" customFormat="1" ht="22.5" customHeight="1">
      <c r="A8" s="200">
        <v>2</v>
      </c>
      <c r="B8" s="201" t="s">
        <v>203</v>
      </c>
      <c r="C8" s="203"/>
      <c r="D8" s="203"/>
      <c r="E8" s="205"/>
      <c r="F8" s="206">
        <f>D8*E8</f>
        <v>0</v>
      </c>
      <c r="G8" s="207"/>
      <c r="H8" s="207"/>
    </row>
    <row r="9" spans="1:8" s="294" customFormat="1" ht="22.5" customHeight="1">
      <c r="A9" s="203" t="s">
        <v>17</v>
      </c>
      <c r="B9" s="204"/>
      <c r="C9" s="203"/>
      <c r="D9" s="203"/>
      <c r="E9" s="205"/>
      <c r="F9" s="206">
        <f>D9*E9</f>
        <v>0</v>
      </c>
      <c r="G9" s="207"/>
      <c r="H9" s="207"/>
    </row>
    <row r="10" spans="1:8" s="294" customFormat="1" ht="22.5" customHeight="1">
      <c r="A10" s="208" t="s">
        <v>83</v>
      </c>
      <c r="B10" s="208"/>
      <c r="C10" s="208"/>
      <c r="D10" s="208"/>
      <c r="E10" s="208"/>
      <c r="F10" s="206">
        <f>D10*E10</f>
        <v>0</v>
      </c>
      <c r="G10" s="207"/>
      <c r="H10" s="207"/>
    </row>
  </sheetData>
  <sheetProtection/>
  <mergeCells count="9">
    <mergeCell ref="G2:H2"/>
    <mergeCell ref="A10:E10"/>
    <mergeCell ref="A1:F1"/>
    <mergeCell ref="A2:A3"/>
    <mergeCell ref="B2:B3"/>
    <mergeCell ref="C2:C3"/>
    <mergeCell ref="D2:D3"/>
    <mergeCell ref="E2:E3"/>
    <mergeCell ref="F2:F3"/>
  </mergeCells>
  <printOptions/>
  <pageMargins left="0.7" right="0.7" top="0.75" bottom="0.75" header="0.3" footer="0.3"/>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M45"/>
  <sheetViews>
    <sheetView zoomScalePageLayoutView="0" workbookViewId="0" topLeftCell="A37">
      <selection activeCell="C45" sqref="C45"/>
    </sheetView>
  </sheetViews>
  <sheetFormatPr defaultColWidth="24.57421875" defaultRowHeight="21.75" customHeight="1"/>
  <cols>
    <col min="1" max="1" width="4.8515625" style="104" customWidth="1"/>
    <col min="2" max="2" width="28.00390625" style="104" customWidth="1"/>
    <col min="3" max="3" width="10.00390625" style="104" customWidth="1"/>
    <col min="4" max="4" width="7.140625" style="104" customWidth="1"/>
    <col min="5" max="5" width="12.28125" style="106" customWidth="1"/>
    <col min="6" max="6" width="14.8515625" style="140" customWidth="1"/>
    <col min="7" max="7" width="12.28125" style="106" customWidth="1"/>
    <col min="8" max="8" width="11.8515625" style="106" customWidth="1"/>
    <col min="9" max="9" width="24.57421875" style="6" customWidth="1"/>
    <col min="10" max="10" width="8.421875" style="6" customWidth="1"/>
    <col min="11" max="11" width="37.7109375" style="6" customWidth="1"/>
    <col min="12" max="16384" width="24.57421875" style="6" customWidth="1"/>
  </cols>
  <sheetData>
    <row r="1" spans="1:8" s="5" customFormat="1" ht="39.75" customHeight="1">
      <c r="A1" s="297" t="s">
        <v>30</v>
      </c>
      <c r="B1" s="297"/>
      <c r="C1" s="297"/>
      <c r="D1" s="297"/>
      <c r="E1" s="297"/>
      <c r="F1" s="297"/>
      <c r="G1" s="103"/>
      <c r="H1" s="103"/>
    </row>
    <row r="2" spans="2:9" ht="21.75" customHeight="1">
      <c r="B2" s="105"/>
      <c r="E2" s="104"/>
      <c r="I2" s="7"/>
    </row>
    <row r="3" spans="1:10" ht="27" customHeight="1">
      <c r="A3" s="175" t="s">
        <v>15</v>
      </c>
      <c r="B3" s="175" t="s">
        <v>45</v>
      </c>
      <c r="C3" s="175" t="s">
        <v>161</v>
      </c>
      <c r="D3" s="175" t="s">
        <v>6</v>
      </c>
      <c r="E3" s="179" t="s">
        <v>12</v>
      </c>
      <c r="F3" s="179" t="s">
        <v>13</v>
      </c>
      <c r="G3" s="180" t="s">
        <v>169</v>
      </c>
      <c r="H3" s="181"/>
      <c r="J3" s="6" t="s">
        <v>120</v>
      </c>
    </row>
    <row r="4" spans="1:8" ht="27" customHeight="1">
      <c r="A4" s="176"/>
      <c r="B4" s="176"/>
      <c r="C4" s="176"/>
      <c r="D4" s="176"/>
      <c r="E4" s="176"/>
      <c r="F4" s="176"/>
      <c r="G4" s="11" t="s">
        <v>175</v>
      </c>
      <c r="H4" s="77" t="s">
        <v>167</v>
      </c>
    </row>
    <row r="5" spans="1:8" ht="27" customHeight="1">
      <c r="A5" s="300">
        <v>1</v>
      </c>
      <c r="B5" s="301" t="s">
        <v>205</v>
      </c>
      <c r="C5" s="157"/>
      <c r="D5" s="157"/>
      <c r="E5" s="157"/>
      <c r="F5" s="157"/>
      <c r="G5" s="298"/>
      <c r="H5" s="299"/>
    </row>
    <row r="6" spans="1:8" ht="27" customHeight="1">
      <c r="A6" s="107" t="s">
        <v>124</v>
      </c>
      <c r="B6" s="114" t="s">
        <v>162</v>
      </c>
      <c r="C6" s="11" t="s">
        <v>179</v>
      </c>
      <c r="D6" s="117"/>
      <c r="E6" s="13">
        <v>900000</v>
      </c>
      <c r="F6" s="141">
        <f>D6*E6</f>
        <v>0</v>
      </c>
      <c r="G6" s="151"/>
      <c r="H6" s="116"/>
    </row>
    <row r="7" spans="1:12" ht="21.75" customHeight="1">
      <c r="A7" s="107" t="s">
        <v>197</v>
      </c>
      <c r="B7" s="114" t="s">
        <v>163</v>
      </c>
      <c r="C7" s="11" t="s">
        <v>179</v>
      </c>
      <c r="D7" s="117"/>
      <c r="E7" s="13">
        <v>300000</v>
      </c>
      <c r="F7" s="141">
        <f>D7*E7</f>
        <v>0</v>
      </c>
      <c r="G7" s="151"/>
      <c r="H7" s="108"/>
      <c r="J7" s="63" t="s">
        <v>134</v>
      </c>
      <c r="K7" s="63" t="s">
        <v>66</v>
      </c>
      <c r="L7" s="63" t="s">
        <v>135</v>
      </c>
    </row>
    <row r="8" spans="1:12" ht="21.75" customHeight="1">
      <c r="A8" s="107" t="s">
        <v>206</v>
      </c>
      <c r="B8" s="114" t="s">
        <v>210</v>
      </c>
      <c r="C8" s="11" t="s">
        <v>180</v>
      </c>
      <c r="D8" s="117"/>
      <c r="E8" s="13">
        <v>1200000</v>
      </c>
      <c r="F8" s="141">
        <f>D8*E8</f>
        <v>0</v>
      </c>
      <c r="G8" s="151"/>
      <c r="H8" s="108"/>
      <c r="J8" s="11">
        <v>1</v>
      </c>
      <c r="K8" s="12" t="s">
        <v>136</v>
      </c>
      <c r="L8" s="11" t="s">
        <v>137</v>
      </c>
    </row>
    <row r="9" spans="1:12" ht="32.25" customHeight="1">
      <c r="A9" s="107" t="s">
        <v>207</v>
      </c>
      <c r="B9" s="114" t="s">
        <v>211</v>
      </c>
      <c r="C9" s="11" t="s">
        <v>180</v>
      </c>
      <c r="D9" s="117"/>
      <c r="E9" s="13">
        <v>600000</v>
      </c>
      <c r="F9" s="141">
        <f>D9*E9</f>
        <v>0</v>
      </c>
      <c r="G9" s="151"/>
      <c r="H9" s="108"/>
      <c r="J9" s="11">
        <v>2</v>
      </c>
      <c r="K9" s="12" t="s">
        <v>138</v>
      </c>
      <c r="L9" s="11" t="s">
        <v>139</v>
      </c>
    </row>
    <row r="10" spans="1:12" ht="21.75" customHeight="1">
      <c r="A10" s="107" t="s">
        <v>208</v>
      </c>
      <c r="B10" s="114" t="s">
        <v>144</v>
      </c>
      <c r="C10" s="11" t="s">
        <v>179</v>
      </c>
      <c r="D10" s="117"/>
      <c r="E10" s="13">
        <v>150000</v>
      </c>
      <c r="F10" s="141">
        <f>D10*E10</f>
        <v>0</v>
      </c>
      <c r="G10" s="151"/>
      <c r="H10" s="158"/>
      <c r="J10" s="11">
        <v>1</v>
      </c>
      <c r="K10" s="12" t="s">
        <v>136</v>
      </c>
      <c r="L10" s="11" t="s">
        <v>137</v>
      </c>
    </row>
    <row r="11" spans="1:12" ht="21.75" customHeight="1">
      <c r="A11" s="107" t="s">
        <v>209</v>
      </c>
      <c r="B11" s="114" t="s">
        <v>166</v>
      </c>
      <c r="C11" s="11" t="s">
        <v>181</v>
      </c>
      <c r="D11" s="117"/>
      <c r="E11" s="13">
        <v>20000</v>
      </c>
      <c r="F11" s="141">
        <f>D11*E11</f>
        <v>0</v>
      </c>
      <c r="G11" s="151"/>
      <c r="H11" s="108"/>
      <c r="J11" s="11">
        <v>3</v>
      </c>
      <c r="K11" s="12" t="s">
        <v>140</v>
      </c>
      <c r="L11" s="11" t="s">
        <v>141</v>
      </c>
    </row>
    <row r="12" spans="1:12" ht="24.75" customHeight="1">
      <c r="A12" s="107" t="s">
        <v>212</v>
      </c>
      <c r="B12" s="114" t="s">
        <v>182</v>
      </c>
      <c r="C12" s="11"/>
      <c r="D12" s="11"/>
      <c r="E12" s="13"/>
      <c r="F12" s="141"/>
      <c r="G12" s="151"/>
      <c r="H12" s="112"/>
      <c r="J12" s="11">
        <v>4</v>
      </c>
      <c r="K12" s="12" t="s">
        <v>142</v>
      </c>
      <c r="L12" s="11" t="s">
        <v>143</v>
      </c>
    </row>
    <row r="13" spans="1:12" ht="24.75" customHeight="1">
      <c r="A13" s="107" t="s">
        <v>17</v>
      </c>
      <c r="B13" s="114"/>
      <c r="C13" s="298"/>
      <c r="D13" s="298"/>
      <c r="E13" s="303"/>
      <c r="F13" s="151"/>
      <c r="G13" s="151"/>
      <c r="H13" s="302"/>
      <c r="J13" s="304"/>
      <c r="K13" s="305"/>
      <c r="L13" s="304"/>
    </row>
    <row r="14" spans="1:8" ht="27" customHeight="1">
      <c r="A14" s="300">
        <v>2</v>
      </c>
      <c r="B14" s="301" t="s">
        <v>218</v>
      </c>
      <c r="C14" s="157"/>
      <c r="D14" s="157"/>
      <c r="E14" s="157"/>
      <c r="F14" s="157"/>
      <c r="G14" s="298"/>
      <c r="H14" s="299"/>
    </row>
    <row r="15" spans="1:11" ht="21.75" customHeight="1">
      <c r="A15" s="107" t="s">
        <v>126</v>
      </c>
      <c r="B15" s="114" t="s">
        <v>162</v>
      </c>
      <c r="C15" s="115"/>
      <c r="D15" s="107"/>
      <c r="E15" s="110">
        <v>600000</v>
      </c>
      <c r="F15" s="141">
        <f>D15*E15</f>
        <v>0</v>
      </c>
      <c r="G15" s="151"/>
      <c r="H15" s="116"/>
      <c r="J15" s="6" t="s">
        <v>147</v>
      </c>
      <c r="K15" s="6" t="s">
        <v>148</v>
      </c>
    </row>
    <row r="16" spans="1:11" ht="21.75" customHeight="1">
      <c r="A16" s="107" t="s">
        <v>213</v>
      </c>
      <c r="B16" s="114" t="s">
        <v>163</v>
      </c>
      <c r="C16" s="115"/>
      <c r="D16" s="107"/>
      <c r="E16" s="110">
        <v>200000</v>
      </c>
      <c r="F16" s="141">
        <f>D16*E16</f>
        <v>0</v>
      </c>
      <c r="G16" s="151"/>
      <c r="H16" s="158"/>
      <c r="K16" s="6" t="s">
        <v>149</v>
      </c>
    </row>
    <row r="17" spans="1:13" ht="21.75" customHeight="1">
      <c r="A17" s="107" t="s">
        <v>215</v>
      </c>
      <c r="B17" s="114" t="s">
        <v>164</v>
      </c>
      <c r="C17" s="115"/>
      <c r="D17" s="107"/>
      <c r="E17" s="110">
        <v>100000</v>
      </c>
      <c r="F17" s="141">
        <f>D17*E17</f>
        <v>0</v>
      </c>
      <c r="G17" s="151"/>
      <c r="H17" s="158"/>
      <c r="K17" s="177" t="s">
        <v>150</v>
      </c>
      <c r="L17" s="183"/>
      <c r="M17" s="183"/>
    </row>
    <row r="18" spans="1:13" ht="22.5" customHeight="1">
      <c r="A18" s="107" t="s">
        <v>216</v>
      </c>
      <c r="B18" s="114" t="s">
        <v>165</v>
      </c>
      <c r="C18" s="115"/>
      <c r="D18" s="107"/>
      <c r="E18" s="110">
        <v>900000</v>
      </c>
      <c r="F18" s="141">
        <f>D18*E18</f>
        <v>0</v>
      </c>
      <c r="G18" s="151"/>
      <c r="H18" s="158"/>
      <c r="K18" s="177" t="s">
        <v>151</v>
      </c>
      <c r="L18" s="178"/>
      <c r="M18" s="178"/>
    </row>
    <row r="19" spans="1:13" ht="21.75" customHeight="1">
      <c r="A19" s="107" t="s">
        <v>217</v>
      </c>
      <c r="B19" s="114" t="s">
        <v>166</v>
      </c>
      <c r="C19" s="115"/>
      <c r="D19" s="107"/>
      <c r="E19" s="110">
        <v>20000</v>
      </c>
      <c r="F19" s="141">
        <f>D19*E19</f>
        <v>0</v>
      </c>
      <c r="G19" s="151"/>
      <c r="H19" s="158"/>
      <c r="K19" s="177" t="s">
        <v>152</v>
      </c>
      <c r="L19" s="178"/>
      <c r="M19" s="178"/>
    </row>
    <row r="20" spans="1:13" ht="21.75" customHeight="1">
      <c r="A20" s="107" t="s">
        <v>17</v>
      </c>
      <c r="B20" s="114"/>
      <c r="C20" s="315"/>
      <c r="D20" s="316"/>
      <c r="E20" s="317"/>
      <c r="F20" s="151"/>
      <c r="G20" s="151"/>
      <c r="H20" s="116"/>
      <c r="K20" s="155"/>
      <c r="L20" s="156"/>
      <c r="M20" s="156"/>
    </row>
    <row r="21" spans="1:8" ht="27" customHeight="1">
      <c r="A21" s="300">
        <v>3</v>
      </c>
      <c r="B21" s="301" t="s">
        <v>219</v>
      </c>
      <c r="C21" s="157"/>
      <c r="D21" s="157"/>
      <c r="E21" s="157"/>
      <c r="F21" s="157"/>
      <c r="G21" s="298"/>
      <c r="H21" s="299"/>
    </row>
    <row r="22" spans="1:11" ht="21.75" customHeight="1">
      <c r="A22" s="107" t="s">
        <v>220</v>
      </c>
      <c r="B22" s="114" t="s">
        <v>162</v>
      </c>
      <c r="C22" s="115"/>
      <c r="D22" s="107"/>
      <c r="E22" s="110">
        <v>600000</v>
      </c>
      <c r="F22" s="141">
        <f>D22*E22</f>
        <v>0</v>
      </c>
      <c r="G22" s="151"/>
      <c r="H22" s="116"/>
      <c r="J22" s="6" t="s">
        <v>147</v>
      </c>
      <c r="K22" s="6" t="s">
        <v>148</v>
      </c>
    </row>
    <row r="23" spans="1:11" ht="21.75" customHeight="1">
      <c r="A23" s="107" t="s">
        <v>221</v>
      </c>
      <c r="B23" s="114" t="s">
        <v>163</v>
      </c>
      <c r="C23" s="115"/>
      <c r="D23" s="107"/>
      <c r="E23" s="110">
        <v>200000</v>
      </c>
      <c r="F23" s="141">
        <f>D23*E23</f>
        <v>0</v>
      </c>
      <c r="G23" s="151"/>
      <c r="H23" s="158"/>
      <c r="K23" s="6" t="s">
        <v>149</v>
      </c>
    </row>
    <row r="24" spans="1:13" ht="21.75" customHeight="1">
      <c r="A24" s="107" t="s">
        <v>222</v>
      </c>
      <c r="B24" s="114" t="s">
        <v>164</v>
      </c>
      <c r="C24" s="115"/>
      <c r="D24" s="107"/>
      <c r="E24" s="110">
        <v>100000</v>
      </c>
      <c r="F24" s="141">
        <f>D24*E24</f>
        <v>0</v>
      </c>
      <c r="G24" s="151"/>
      <c r="H24" s="158"/>
      <c r="K24" s="177" t="s">
        <v>150</v>
      </c>
      <c r="L24" s="183"/>
      <c r="M24" s="183"/>
    </row>
    <row r="25" spans="1:13" ht="22.5" customHeight="1">
      <c r="A25" s="107" t="s">
        <v>223</v>
      </c>
      <c r="B25" s="114" t="s">
        <v>165</v>
      </c>
      <c r="C25" s="115"/>
      <c r="D25" s="107"/>
      <c r="E25" s="110">
        <v>900000</v>
      </c>
      <c r="F25" s="141">
        <f>D25*E25</f>
        <v>0</v>
      </c>
      <c r="G25" s="151"/>
      <c r="H25" s="158"/>
      <c r="K25" s="177" t="s">
        <v>151</v>
      </c>
      <c r="L25" s="178"/>
      <c r="M25" s="178"/>
    </row>
    <row r="26" spans="1:13" ht="21.75" customHeight="1">
      <c r="A26" s="107" t="s">
        <v>224</v>
      </c>
      <c r="B26" s="114" t="s">
        <v>166</v>
      </c>
      <c r="C26" s="115"/>
      <c r="D26" s="107"/>
      <c r="E26" s="110">
        <v>20000</v>
      </c>
      <c r="F26" s="141">
        <f>D26*E26</f>
        <v>0</v>
      </c>
      <c r="G26" s="151"/>
      <c r="H26" s="158"/>
      <c r="K26" s="177" t="s">
        <v>152</v>
      </c>
      <c r="L26" s="178"/>
      <c r="M26" s="178"/>
    </row>
    <row r="27" spans="1:13" ht="21.75" customHeight="1">
      <c r="A27" s="107" t="s">
        <v>225</v>
      </c>
      <c r="B27" s="301" t="s">
        <v>226</v>
      </c>
      <c r="C27" s="310"/>
      <c r="D27" s="311"/>
      <c r="E27" s="312"/>
      <c r="F27" s="313"/>
      <c r="G27" s="309"/>
      <c r="H27" s="314"/>
      <c r="K27" s="155"/>
      <c r="L27" s="156"/>
      <c r="M27" s="156"/>
    </row>
    <row r="28" spans="1:8" ht="27" customHeight="1">
      <c r="A28" s="300" t="s">
        <v>17</v>
      </c>
      <c r="B28" s="306" t="s">
        <v>214</v>
      </c>
      <c r="C28" s="307"/>
      <c r="D28" s="307"/>
      <c r="E28" s="307"/>
      <c r="F28" s="307"/>
      <c r="G28" s="307"/>
      <c r="H28" s="308"/>
    </row>
    <row r="29" spans="1:8" ht="27" customHeight="1">
      <c r="A29" s="107" t="s">
        <v>227</v>
      </c>
      <c r="B29" s="114"/>
      <c r="C29" s="11"/>
      <c r="D29" s="117"/>
      <c r="E29" s="13"/>
      <c r="F29" s="141">
        <f>D29*E29</f>
        <v>0</v>
      </c>
      <c r="G29" s="151"/>
      <c r="H29" s="116"/>
    </row>
    <row r="30" spans="1:12" ht="21.75" customHeight="1">
      <c r="A30" s="107" t="s">
        <v>228</v>
      </c>
      <c r="B30" s="114"/>
      <c r="C30" s="11"/>
      <c r="D30" s="117"/>
      <c r="E30" s="13"/>
      <c r="F30" s="141">
        <f>D30*E30</f>
        <v>0</v>
      </c>
      <c r="G30" s="151"/>
      <c r="H30" s="158"/>
      <c r="J30" s="63" t="s">
        <v>134</v>
      </c>
      <c r="K30" s="63" t="s">
        <v>66</v>
      </c>
      <c r="L30" s="63" t="s">
        <v>135</v>
      </c>
    </row>
    <row r="31" spans="1:12" ht="21.75" customHeight="1">
      <c r="A31" s="107" t="s">
        <v>17</v>
      </c>
      <c r="B31" s="114"/>
      <c r="C31" s="11"/>
      <c r="D31" s="117"/>
      <c r="E31" s="13"/>
      <c r="F31" s="141">
        <f>D31*E31</f>
        <v>0</v>
      </c>
      <c r="G31" s="151"/>
      <c r="H31" s="158"/>
      <c r="J31" s="11">
        <v>1</v>
      </c>
      <c r="K31" s="12" t="s">
        <v>136</v>
      </c>
      <c r="L31" s="11" t="s">
        <v>137</v>
      </c>
    </row>
    <row r="32" spans="1:12" ht="21.75" customHeight="1">
      <c r="A32" s="111"/>
      <c r="B32" s="139" t="s">
        <v>83</v>
      </c>
      <c r="C32" s="111"/>
      <c r="D32" s="111"/>
      <c r="E32" s="138"/>
      <c r="F32" s="150">
        <f>E32+SUM(F6:F12)</f>
        <v>0</v>
      </c>
      <c r="G32" s="150">
        <f>F32+SUM(G6:G12)</f>
        <v>0</v>
      </c>
      <c r="H32" s="150">
        <f>G32+SUM(H6:H12)</f>
        <v>0</v>
      </c>
      <c r="J32" s="11">
        <v>5</v>
      </c>
      <c r="K32" s="12" t="s">
        <v>144</v>
      </c>
      <c r="L32" s="11" t="s">
        <v>145</v>
      </c>
    </row>
    <row r="34" ht="21.75" customHeight="1">
      <c r="J34" s="6" t="s">
        <v>146</v>
      </c>
    </row>
    <row r="36" spans="1:10" ht="21.75" customHeight="1">
      <c r="A36" s="175"/>
      <c r="B36" s="175"/>
      <c r="C36" s="175"/>
      <c r="D36" s="175"/>
      <c r="E36" s="179"/>
      <c r="F36" s="179"/>
      <c r="G36" s="180"/>
      <c r="H36" s="181"/>
      <c r="J36" s="6" t="s">
        <v>119</v>
      </c>
    </row>
    <row r="37" spans="1:8" ht="22.5" customHeight="1">
      <c r="A37" s="176"/>
      <c r="B37" s="176"/>
      <c r="C37" s="176"/>
      <c r="D37" s="176"/>
      <c r="E37" s="176"/>
      <c r="F37" s="176"/>
      <c r="G37" s="11"/>
      <c r="H37" s="77"/>
    </row>
    <row r="38" spans="1:11" ht="21.75" customHeight="1">
      <c r="A38" s="107"/>
      <c r="B38" s="114"/>
      <c r="C38" s="115"/>
      <c r="D38" s="107"/>
      <c r="E38" s="110"/>
      <c r="F38" s="141"/>
      <c r="G38" s="151"/>
      <c r="H38" s="116"/>
      <c r="J38" s="6" t="s">
        <v>147</v>
      </c>
      <c r="K38" s="6" t="s">
        <v>148</v>
      </c>
    </row>
    <row r="39" spans="1:11" ht="21.75" customHeight="1">
      <c r="A39" s="107"/>
      <c r="B39" s="114"/>
      <c r="C39" s="115"/>
      <c r="D39" s="107"/>
      <c r="E39" s="110"/>
      <c r="F39" s="141"/>
      <c r="G39" s="151"/>
      <c r="H39" s="108"/>
      <c r="K39" s="6" t="s">
        <v>149</v>
      </c>
    </row>
    <row r="40" spans="1:13" ht="21.75" customHeight="1">
      <c r="A40" s="107"/>
      <c r="B40" s="114"/>
      <c r="C40" s="115"/>
      <c r="D40" s="107"/>
      <c r="E40" s="110"/>
      <c r="F40" s="141"/>
      <c r="G40" s="151"/>
      <c r="H40" s="108"/>
      <c r="K40" s="177" t="s">
        <v>150</v>
      </c>
      <c r="L40" s="183"/>
      <c r="M40" s="183"/>
    </row>
    <row r="41" spans="1:13" ht="41.25" customHeight="1">
      <c r="A41" s="107"/>
      <c r="B41" s="114"/>
      <c r="C41" s="115"/>
      <c r="D41" s="107"/>
      <c r="E41" s="110"/>
      <c r="F41" s="141"/>
      <c r="G41" s="151"/>
      <c r="H41" s="108"/>
      <c r="K41" s="177" t="s">
        <v>151</v>
      </c>
      <c r="L41" s="178"/>
      <c r="M41" s="178"/>
    </row>
    <row r="42" spans="1:13" ht="34.5" customHeight="1">
      <c r="A42" s="107"/>
      <c r="B42" s="114"/>
      <c r="C42" s="115"/>
      <c r="D42" s="107"/>
      <c r="E42" s="110"/>
      <c r="F42" s="141"/>
      <c r="G42" s="151"/>
      <c r="H42" s="108"/>
      <c r="K42" s="177" t="s">
        <v>152</v>
      </c>
      <c r="L42" s="178"/>
      <c r="M42" s="178"/>
    </row>
    <row r="43" spans="1:13" ht="21.75" customHeight="1">
      <c r="A43" s="111"/>
      <c r="B43" s="147"/>
      <c r="C43" s="111"/>
      <c r="D43" s="111"/>
      <c r="E43" s="138"/>
      <c r="F43" s="142"/>
      <c r="G43" s="142"/>
      <c r="H43" s="108"/>
      <c r="K43" s="177" t="s">
        <v>153</v>
      </c>
      <c r="L43" s="178"/>
      <c r="M43" s="178"/>
    </row>
    <row r="44" spans="1:13" ht="21.75" customHeight="1">
      <c r="A44" s="111"/>
      <c r="B44" s="139"/>
      <c r="C44" s="111"/>
      <c r="D44" s="111"/>
      <c r="E44" s="138"/>
      <c r="F44" s="152"/>
      <c r="G44" s="153"/>
      <c r="H44" s="146"/>
      <c r="K44" s="177" t="s">
        <v>153</v>
      </c>
      <c r="L44" s="178"/>
      <c r="M44" s="178"/>
    </row>
    <row r="45" spans="7:8" ht="21.75" customHeight="1">
      <c r="G45" s="113"/>
      <c r="H45" s="113"/>
    </row>
  </sheetData>
  <sheetProtection/>
  <mergeCells count="27">
    <mergeCell ref="B28:H28"/>
    <mergeCell ref="K17:M17"/>
    <mergeCell ref="K18:M18"/>
    <mergeCell ref="K19:M19"/>
    <mergeCell ref="K24:M24"/>
    <mergeCell ref="K25:M25"/>
    <mergeCell ref="K26:M26"/>
    <mergeCell ref="K44:M44"/>
    <mergeCell ref="A1:F1"/>
    <mergeCell ref="K40:M40"/>
    <mergeCell ref="K41:M41"/>
    <mergeCell ref="K42:M42"/>
    <mergeCell ref="F36:F37"/>
    <mergeCell ref="G36:H36"/>
    <mergeCell ref="A36:A37"/>
    <mergeCell ref="B36:B37"/>
    <mergeCell ref="C36:C37"/>
    <mergeCell ref="D36:D37"/>
    <mergeCell ref="K43:M43"/>
    <mergeCell ref="A3:A4"/>
    <mergeCell ref="B3:B4"/>
    <mergeCell ref="C3:C4"/>
    <mergeCell ref="D3:D4"/>
    <mergeCell ref="E3:E4"/>
    <mergeCell ref="F3:F4"/>
    <mergeCell ref="G3:H3"/>
    <mergeCell ref="E36:E37"/>
  </mergeCells>
  <printOptions/>
  <pageMargins left="0.7" right="0.2" top="0.5" bottom="0.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M35"/>
  <sheetViews>
    <sheetView zoomScalePageLayoutView="0" workbookViewId="0" topLeftCell="A7">
      <selection activeCell="A12" sqref="A12:G12"/>
    </sheetView>
  </sheetViews>
  <sheetFormatPr defaultColWidth="9.140625" defaultRowHeight="15"/>
  <cols>
    <col min="1" max="1" width="6.421875" style="123" customWidth="1"/>
    <col min="2" max="2" width="28.140625" style="10" customWidth="1"/>
    <col min="3" max="3" width="6.421875" style="10" customWidth="1"/>
    <col min="4" max="4" width="7.00390625" style="10" customWidth="1"/>
    <col min="5" max="5" width="9.8515625" style="124" customWidth="1"/>
    <col min="6" max="6" width="10.8515625" style="124" customWidth="1"/>
    <col min="7" max="7" width="10.7109375" style="10" customWidth="1"/>
    <col min="8" max="8" width="10.8515625" style="10" customWidth="1"/>
    <col min="9" max="9" width="9.140625" style="10" customWidth="1"/>
    <col min="10" max="10" width="6.57421875" style="10" customWidth="1"/>
    <col min="11" max="11" width="34.28125" style="10" customWidth="1"/>
    <col min="12" max="12" width="19.140625" style="10" customWidth="1"/>
    <col min="13" max="13" width="38.28125" style="10" customWidth="1"/>
    <col min="14" max="14" width="18.57421875" style="10" customWidth="1"/>
    <col min="15" max="16384" width="9.140625" style="10" customWidth="1"/>
  </cols>
  <sheetData>
    <row r="1" spans="1:9" ht="39.75" customHeight="1">
      <c r="A1" s="319" t="s">
        <v>229</v>
      </c>
      <c r="B1" s="318"/>
      <c r="C1" s="318"/>
      <c r="D1" s="318"/>
      <c r="E1" s="318"/>
      <c r="F1" s="318"/>
      <c r="G1" s="318"/>
      <c r="H1" s="318"/>
      <c r="I1" s="123"/>
    </row>
    <row r="2" spans="1:8" ht="20.25" customHeight="1">
      <c r="A2" s="186" t="s">
        <v>15</v>
      </c>
      <c r="B2" s="186" t="s">
        <v>7</v>
      </c>
      <c r="C2" s="186" t="s">
        <v>5</v>
      </c>
      <c r="D2" s="186" t="s">
        <v>6</v>
      </c>
      <c r="E2" s="186" t="s">
        <v>184</v>
      </c>
      <c r="F2" s="186" t="s">
        <v>14</v>
      </c>
      <c r="G2" s="180" t="s">
        <v>169</v>
      </c>
      <c r="H2" s="181"/>
    </row>
    <row r="3" spans="1:8" ht="30.75" customHeight="1">
      <c r="A3" s="176"/>
      <c r="B3" s="176"/>
      <c r="C3" s="176"/>
      <c r="D3" s="176"/>
      <c r="E3" s="176"/>
      <c r="F3" s="176"/>
      <c r="G3" s="11" t="s">
        <v>175</v>
      </c>
      <c r="H3" s="77" t="s">
        <v>167</v>
      </c>
    </row>
    <row r="4" spans="1:11" ht="30" customHeight="1">
      <c r="A4" s="118">
        <v>1</v>
      </c>
      <c r="B4" s="125" t="s">
        <v>40</v>
      </c>
      <c r="C4" s="118" t="s">
        <v>39</v>
      </c>
      <c r="D4" s="118"/>
      <c r="E4" s="143">
        <v>120000</v>
      </c>
      <c r="F4" s="143">
        <f>D4*E4</f>
        <v>0</v>
      </c>
      <c r="G4" s="116"/>
      <c r="H4" s="116"/>
      <c r="K4" s="10" t="s">
        <v>185</v>
      </c>
    </row>
    <row r="5" spans="1:8" ht="30" customHeight="1">
      <c r="A5" s="118">
        <v>2</v>
      </c>
      <c r="B5" s="125" t="s">
        <v>47</v>
      </c>
      <c r="C5" s="118" t="s">
        <v>39</v>
      </c>
      <c r="D5" s="118"/>
      <c r="E5" s="143">
        <v>150000</v>
      </c>
      <c r="F5" s="143">
        <f>D5*E5</f>
        <v>0</v>
      </c>
      <c r="G5" s="108"/>
      <c r="H5" s="108"/>
    </row>
    <row r="6" spans="1:8" ht="30" customHeight="1">
      <c r="A6" s="118">
        <v>3</v>
      </c>
      <c r="B6" s="125" t="s">
        <v>48</v>
      </c>
      <c r="C6" s="118"/>
      <c r="D6" s="118"/>
      <c r="E6" s="119"/>
      <c r="F6" s="143"/>
      <c r="G6" s="108"/>
      <c r="H6" s="108"/>
    </row>
    <row r="7" spans="1:8" ht="30" customHeight="1">
      <c r="A7" s="118">
        <v>4</v>
      </c>
      <c r="B7" s="125" t="s">
        <v>49</v>
      </c>
      <c r="C7" s="118"/>
      <c r="D7" s="118"/>
      <c r="E7" s="119"/>
      <c r="F7" s="143"/>
      <c r="G7" s="108"/>
      <c r="H7" s="108"/>
    </row>
    <row r="8" spans="1:8" ht="30" customHeight="1">
      <c r="A8" s="118">
        <v>5</v>
      </c>
      <c r="B8" s="125" t="s">
        <v>160</v>
      </c>
      <c r="C8" s="118"/>
      <c r="D8" s="118"/>
      <c r="E8" s="119"/>
      <c r="F8" s="143"/>
      <c r="G8" s="108"/>
      <c r="H8" s="108"/>
    </row>
    <row r="9" spans="1:8" ht="30" customHeight="1">
      <c r="A9" s="118">
        <v>6</v>
      </c>
      <c r="B9" s="125"/>
      <c r="C9" s="118"/>
      <c r="D9" s="118"/>
      <c r="E9" s="119"/>
      <c r="F9" s="143"/>
      <c r="G9" s="108"/>
      <c r="H9" s="108"/>
    </row>
    <row r="10" spans="1:8" ht="19.5" customHeight="1">
      <c r="A10" s="185" t="s">
        <v>1</v>
      </c>
      <c r="B10" s="185"/>
      <c r="C10" s="185"/>
      <c r="D10" s="185"/>
      <c r="E10" s="185"/>
      <c r="F10" s="144">
        <f>F9</f>
        <v>0</v>
      </c>
      <c r="G10" s="145"/>
      <c r="H10" s="145"/>
    </row>
    <row r="11" spans="1:7" ht="19.5" customHeight="1">
      <c r="A11" s="187"/>
      <c r="B11" s="187"/>
      <c r="C11" s="187"/>
      <c r="D11" s="187"/>
      <c r="E11" s="187"/>
      <c r="F11" s="187"/>
      <c r="G11" s="187"/>
    </row>
    <row r="12" spans="1:7" ht="29.25" customHeight="1">
      <c r="A12" s="297" t="s">
        <v>46</v>
      </c>
      <c r="B12" s="297"/>
      <c r="C12" s="297"/>
      <c r="D12" s="297"/>
      <c r="E12" s="297"/>
      <c r="F12" s="297"/>
      <c r="G12" s="297"/>
    </row>
    <row r="13" spans="1:10" ht="33.75" customHeight="1">
      <c r="A13" s="186" t="s">
        <v>15</v>
      </c>
      <c r="B13" s="186" t="s">
        <v>8</v>
      </c>
      <c r="C13" s="186" t="s">
        <v>161</v>
      </c>
      <c r="D13" s="186" t="s">
        <v>6</v>
      </c>
      <c r="E13" s="186" t="s">
        <v>12</v>
      </c>
      <c r="F13" s="186" t="s">
        <v>13</v>
      </c>
      <c r="G13" s="180" t="s">
        <v>169</v>
      </c>
      <c r="H13" s="181"/>
      <c r="J13" s="10" t="s">
        <v>118</v>
      </c>
    </row>
    <row r="14" spans="1:8" ht="33.75" customHeight="1" thickBot="1">
      <c r="A14" s="176"/>
      <c r="B14" s="176"/>
      <c r="C14" s="176"/>
      <c r="D14" s="176"/>
      <c r="E14" s="176"/>
      <c r="F14" s="176"/>
      <c r="G14" s="11" t="s">
        <v>175</v>
      </c>
      <c r="H14" s="77" t="s">
        <v>167</v>
      </c>
    </row>
    <row r="15" spans="1:12" ht="30" customHeight="1" thickBot="1">
      <c r="A15" s="118">
        <v>1</v>
      </c>
      <c r="B15" s="120" t="s">
        <v>51</v>
      </c>
      <c r="C15" s="120" t="s">
        <v>183</v>
      </c>
      <c r="D15" s="120"/>
      <c r="E15" s="126"/>
      <c r="F15" s="143">
        <f>D15*E15</f>
        <v>0</v>
      </c>
      <c r="G15" s="116"/>
      <c r="H15" s="116"/>
      <c r="J15" s="127"/>
      <c r="K15" s="128" t="s">
        <v>53</v>
      </c>
      <c r="L15" s="128"/>
    </row>
    <row r="16" spans="1:11" ht="30" customHeight="1">
      <c r="A16" s="118">
        <v>2</v>
      </c>
      <c r="B16" s="120" t="s">
        <v>52</v>
      </c>
      <c r="C16" s="120" t="s">
        <v>183</v>
      </c>
      <c r="D16" s="120"/>
      <c r="E16" s="126"/>
      <c r="F16" s="143">
        <f>D16*E16</f>
        <v>0</v>
      </c>
      <c r="G16" s="108"/>
      <c r="H16" s="108"/>
      <c r="J16" s="129"/>
      <c r="K16" s="130" t="s">
        <v>54</v>
      </c>
    </row>
    <row r="17" spans="1:13" ht="27" customHeight="1">
      <c r="A17" s="118">
        <v>3</v>
      </c>
      <c r="B17" s="120" t="s">
        <v>59</v>
      </c>
      <c r="C17" s="120" t="s">
        <v>183</v>
      </c>
      <c r="D17" s="120"/>
      <c r="E17" s="126"/>
      <c r="F17" s="143">
        <f>D17*E17</f>
        <v>0</v>
      </c>
      <c r="G17" s="108"/>
      <c r="H17" s="108"/>
      <c r="J17" s="131"/>
      <c r="K17" s="130" t="s">
        <v>55</v>
      </c>
      <c r="L17" s="104" t="s">
        <v>154</v>
      </c>
      <c r="M17" s="104"/>
    </row>
    <row r="18" spans="1:13" ht="27.75" customHeight="1">
      <c r="A18" s="118">
        <v>4</v>
      </c>
      <c r="B18" s="120" t="s">
        <v>60</v>
      </c>
      <c r="C18" s="120" t="s">
        <v>183</v>
      </c>
      <c r="D18" s="120"/>
      <c r="E18" s="126"/>
      <c r="F18" s="143"/>
      <c r="G18" s="108"/>
      <c r="H18" s="108"/>
      <c r="J18" s="131"/>
      <c r="K18" s="130" t="s">
        <v>56</v>
      </c>
      <c r="L18" s="104" t="s">
        <v>155</v>
      </c>
      <c r="M18" s="104"/>
    </row>
    <row r="19" spans="1:13" ht="27" customHeight="1" thickBot="1">
      <c r="A19" s="118">
        <v>5</v>
      </c>
      <c r="B19" s="120" t="s">
        <v>61</v>
      </c>
      <c r="C19" s="120"/>
      <c r="D19" s="120"/>
      <c r="E19" s="126"/>
      <c r="F19" s="143"/>
      <c r="G19" s="108"/>
      <c r="H19" s="108"/>
      <c r="I19" s="121"/>
      <c r="J19" s="132"/>
      <c r="K19" s="133" t="s">
        <v>57</v>
      </c>
      <c r="L19" s="104" t="s">
        <v>156</v>
      </c>
      <c r="M19" s="104"/>
    </row>
    <row r="20" spans="1:11" ht="19.5" customHeight="1">
      <c r="A20" s="185" t="s">
        <v>1</v>
      </c>
      <c r="B20" s="185"/>
      <c r="C20" s="185"/>
      <c r="D20" s="185"/>
      <c r="E20" s="185"/>
      <c r="F20" s="144">
        <f>SUM(F15:F19)</f>
        <v>0</v>
      </c>
      <c r="G20" s="108"/>
      <c r="H20" s="108"/>
      <c r="J20" s="129"/>
      <c r="K20" s="130" t="s">
        <v>58</v>
      </c>
    </row>
    <row r="21" spans="1:12" ht="35.25" customHeight="1">
      <c r="A21" s="10"/>
      <c r="E21" s="10"/>
      <c r="F21" s="10"/>
      <c r="J21" s="131"/>
      <c r="K21" s="130" t="s">
        <v>55</v>
      </c>
      <c r="L21" s="104" t="s">
        <v>157</v>
      </c>
    </row>
    <row r="22" spans="1:12" ht="33.75" customHeight="1">
      <c r="A22" s="10"/>
      <c r="E22" s="10"/>
      <c r="F22" s="10"/>
      <c r="J22" s="131"/>
      <c r="K22" s="130" t="s">
        <v>56</v>
      </c>
      <c r="L22" s="104" t="s">
        <v>158</v>
      </c>
    </row>
    <row r="23" spans="1:12" ht="24.75" customHeight="1" thickBot="1">
      <c r="A23" s="10"/>
      <c r="E23" s="10"/>
      <c r="F23" s="10"/>
      <c r="J23" s="132"/>
      <c r="K23" s="133" t="s">
        <v>57</v>
      </c>
      <c r="L23" s="104" t="s">
        <v>159</v>
      </c>
    </row>
    <row r="24" spans="1:6" ht="29.25" customHeight="1">
      <c r="A24" s="10"/>
      <c r="E24" s="10"/>
      <c r="F24" s="10"/>
    </row>
    <row r="25" spans="1:7" ht="24.75" customHeight="1">
      <c r="A25" s="182"/>
      <c r="B25" s="182"/>
      <c r="C25" s="182"/>
      <c r="D25" s="182"/>
      <c r="E25" s="182"/>
      <c r="F25" s="182"/>
      <c r="G25" s="182"/>
    </row>
    <row r="26" spans="1:7" ht="24.75" customHeight="1">
      <c r="A26" s="134"/>
      <c r="B26" s="134"/>
      <c r="C26" s="134"/>
      <c r="D26" s="134"/>
      <c r="E26" s="135"/>
      <c r="F26" s="135"/>
      <c r="G26" s="121"/>
    </row>
    <row r="27" spans="1:7" ht="24.75" customHeight="1">
      <c r="A27" s="134"/>
      <c r="B27" s="136"/>
      <c r="C27" s="136"/>
      <c r="D27" s="136"/>
      <c r="E27" s="137"/>
      <c r="F27" s="135"/>
      <c r="G27" s="121"/>
    </row>
    <row r="28" spans="1:7" ht="24.75" customHeight="1">
      <c r="A28" s="134"/>
      <c r="B28" s="136"/>
      <c r="C28" s="136"/>
      <c r="D28" s="136"/>
      <c r="E28" s="137"/>
      <c r="F28" s="135"/>
      <c r="G28" s="121"/>
    </row>
    <row r="29" spans="1:7" ht="24.75" customHeight="1">
      <c r="A29" s="134"/>
      <c r="B29" s="136"/>
      <c r="C29" s="136"/>
      <c r="D29" s="136"/>
      <c r="E29" s="137"/>
      <c r="F29" s="135"/>
      <c r="G29" s="121"/>
    </row>
    <row r="30" spans="1:7" ht="19.5" customHeight="1">
      <c r="A30" s="134"/>
      <c r="B30" s="136"/>
      <c r="C30" s="136"/>
      <c r="D30" s="136"/>
      <c r="E30" s="137"/>
      <c r="F30" s="135"/>
      <c r="G30" s="121"/>
    </row>
    <row r="31" spans="1:7" ht="19.5" customHeight="1">
      <c r="A31" s="134"/>
      <c r="B31" s="136"/>
      <c r="C31" s="136"/>
      <c r="D31" s="136"/>
      <c r="E31" s="137"/>
      <c r="F31" s="135"/>
      <c r="G31" s="121"/>
    </row>
    <row r="32" spans="1:7" ht="19.5" customHeight="1">
      <c r="A32" s="184"/>
      <c r="B32" s="184"/>
      <c r="C32" s="184"/>
      <c r="D32" s="184"/>
      <c r="E32" s="184"/>
      <c r="F32" s="9"/>
      <c r="G32" s="121"/>
    </row>
    <row r="33" spans="1:7" ht="19.5" customHeight="1">
      <c r="A33" s="121"/>
      <c r="B33" s="121"/>
      <c r="C33" s="121"/>
      <c r="D33" s="121"/>
      <c r="E33" s="121"/>
      <c r="F33" s="121"/>
      <c r="G33" s="121"/>
    </row>
    <row r="34" spans="1:6" ht="19.5" customHeight="1">
      <c r="A34" s="10"/>
      <c r="E34" s="10"/>
      <c r="F34" s="10"/>
    </row>
    <row r="35" spans="1:6" ht="19.5" customHeight="1">
      <c r="A35" s="10"/>
      <c r="E35" s="10"/>
      <c r="F35" s="10"/>
    </row>
  </sheetData>
  <sheetProtection/>
  <mergeCells count="21">
    <mergeCell ref="G13:H13"/>
    <mergeCell ref="D2:D3"/>
    <mergeCell ref="A1:H1"/>
    <mergeCell ref="A10:E10"/>
    <mergeCell ref="A11:G11"/>
    <mergeCell ref="A12:G12"/>
    <mergeCell ref="A2:A3"/>
    <mergeCell ref="B2:B3"/>
    <mergeCell ref="C2:C3"/>
    <mergeCell ref="E2:E3"/>
    <mergeCell ref="G2:H2"/>
    <mergeCell ref="A32:E32"/>
    <mergeCell ref="A20:E20"/>
    <mergeCell ref="F2:F3"/>
    <mergeCell ref="C13:C14"/>
    <mergeCell ref="D13:D14"/>
    <mergeCell ref="B13:B14"/>
    <mergeCell ref="A25:G25"/>
    <mergeCell ref="A13:A14"/>
    <mergeCell ref="F13:F14"/>
    <mergeCell ref="E13:E14"/>
  </mergeCells>
  <printOptions/>
  <pageMargins left="0.7" right="0.2" top="0.5" bottom="0.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20"/>
  <sheetViews>
    <sheetView zoomScalePageLayoutView="0" workbookViewId="0" topLeftCell="A7">
      <selection activeCell="E22" sqref="E22"/>
    </sheetView>
  </sheetViews>
  <sheetFormatPr defaultColWidth="9.140625" defaultRowHeight="19.5" customHeight="1"/>
  <cols>
    <col min="1" max="1" width="6.421875" style="123" customWidth="1"/>
    <col min="2" max="2" width="28.140625" style="10" customWidth="1"/>
    <col min="3" max="3" width="7.140625" style="10" customWidth="1"/>
    <col min="4" max="4" width="6.421875" style="10" customWidth="1"/>
    <col min="5" max="5" width="9.8515625" style="124" customWidth="1"/>
    <col min="6" max="6" width="11.57421875" style="124" customWidth="1"/>
    <col min="7" max="7" width="10.57421875" style="10" customWidth="1"/>
    <col min="8" max="8" width="11.00390625" style="10" customWidth="1"/>
    <col min="9" max="16384" width="9.140625" style="10" customWidth="1"/>
  </cols>
  <sheetData>
    <row r="1" spans="1:7" ht="19.5" customHeight="1">
      <c r="A1" s="187"/>
      <c r="B1" s="187"/>
      <c r="C1" s="187"/>
      <c r="D1" s="187"/>
      <c r="E1" s="187"/>
      <c r="F1" s="187"/>
      <c r="G1" s="187"/>
    </row>
    <row r="2" spans="1:7" ht="35.25" customHeight="1">
      <c r="A2" s="320" t="s">
        <v>230</v>
      </c>
      <c r="B2" s="297"/>
      <c r="C2" s="297"/>
      <c r="D2" s="297"/>
      <c r="E2" s="297"/>
      <c r="F2" s="297"/>
      <c r="G2" s="297"/>
    </row>
    <row r="3" spans="1:8" ht="33.75" customHeight="1">
      <c r="A3" s="186" t="s">
        <v>15</v>
      </c>
      <c r="B3" s="186" t="s">
        <v>8</v>
      </c>
      <c r="C3" s="186" t="s">
        <v>161</v>
      </c>
      <c r="D3" s="186" t="s">
        <v>6</v>
      </c>
      <c r="E3" s="186" t="s">
        <v>12</v>
      </c>
      <c r="F3" s="186" t="s">
        <v>14</v>
      </c>
      <c r="G3" s="180" t="s">
        <v>169</v>
      </c>
      <c r="H3" s="181"/>
    </row>
    <row r="4" spans="1:8" ht="33.75" customHeight="1">
      <c r="A4" s="176"/>
      <c r="B4" s="176"/>
      <c r="C4" s="176"/>
      <c r="D4" s="176"/>
      <c r="E4" s="176"/>
      <c r="F4" s="176"/>
      <c r="G4" s="11" t="s">
        <v>175</v>
      </c>
      <c r="H4" s="77" t="s">
        <v>167</v>
      </c>
    </row>
    <row r="5" spans="1:8" ht="38.25" customHeight="1">
      <c r="A5" s="118">
        <v>1</v>
      </c>
      <c r="B5" s="120" t="s">
        <v>186</v>
      </c>
      <c r="C5" s="120"/>
      <c r="D5" s="120"/>
      <c r="E5" s="120"/>
      <c r="F5" s="119">
        <v>0</v>
      </c>
      <c r="G5" s="116"/>
      <c r="H5" s="116"/>
    </row>
    <row r="6" spans="1:8" ht="38.25" customHeight="1">
      <c r="A6" s="118">
        <v>2</v>
      </c>
      <c r="B6" s="120" t="s">
        <v>33</v>
      </c>
      <c r="C6" s="120"/>
      <c r="D6" s="120"/>
      <c r="E6" s="120"/>
      <c r="F6" s="119">
        <f>D6*E6</f>
        <v>0</v>
      </c>
      <c r="G6" s="108"/>
      <c r="H6" s="108"/>
    </row>
    <row r="7" spans="1:8" ht="38.25" customHeight="1">
      <c r="A7" s="118">
        <v>3</v>
      </c>
      <c r="B7" s="120" t="s">
        <v>16</v>
      </c>
      <c r="C7" s="120"/>
      <c r="D7" s="120"/>
      <c r="E7" s="120"/>
      <c r="F7" s="119">
        <f>D7*E7</f>
        <v>0</v>
      </c>
      <c r="G7" s="108"/>
      <c r="H7" s="108"/>
    </row>
    <row r="8" spans="1:8" ht="21.75" customHeight="1">
      <c r="A8" s="118">
        <v>4</v>
      </c>
      <c r="B8" s="120" t="s">
        <v>32</v>
      </c>
      <c r="C8" s="120"/>
      <c r="D8" s="120"/>
      <c r="E8" s="120"/>
      <c r="F8" s="119">
        <f>D8*E8</f>
        <v>0</v>
      </c>
      <c r="G8" s="108"/>
      <c r="H8" s="108"/>
    </row>
    <row r="9" spans="1:8" ht="19.5" customHeight="1">
      <c r="A9" s="185" t="s">
        <v>1</v>
      </c>
      <c r="B9" s="185"/>
      <c r="C9" s="185"/>
      <c r="D9" s="185"/>
      <c r="E9" s="185"/>
      <c r="F9" s="122">
        <f>SUM(F5:F8)</f>
        <v>0</v>
      </c>
      <c r="G9" s="108"/>
      <c r="H9" s="108"/>
    </row>
    <row r="10" spans="1:8" ht="19.5" customHeight="1">
      <c r="A10" s="8"/>
      <c r="B10" s="8"/>
      <c r="C10" s="159"/>
      <c r="D10" s="8"/>
      <c r="E10" s="8"/>
      <c r="F10" s="9"/>
      <c r="G10" s="109"/>
      <c r="H10" s="109"/>
    </row>
    <row r="11" spans="1:7" ht="35.25" customHeight="1">
      <c r="A11" s="297" t="s">
        <v>62</v>
      </c>
      <c r="B11" s="297"/>
      <c r="C11" s="297"/>
      <c r="D11" s="297"/>
      <c r="E11" s="297"/>
      <c r="F11" s="297"/>
      <c r="G11" s="297"/>
    </row>
    <row r="12" spans="1:8" ht="19.5" customHeight="1">
      <c r="A12" s="186" t="s">
        <v>15</v>
      </c>
      <c r="B12" s="186" t="s">
        <v>8</v>
      </c>
      <c r="C12" s="186" t="s">
        <v>161</v>
      </c>
      <c r="D12" s="186" t="s">
        <v>6</v>
      </c>
      <c r="E12" s="186" t="s">
        <v>12</v>
      </c>
      <c r="F12" s="186" t="s">
        <v>14</v>
      </c>
      <c r="G12" s="180" t="s">
        <v>169</v>
      </c>
      <c r="H12" s="181"/>
    </row>
    <row r="13" spans="1:8" ht="25.5" customHeight="1">
      <c r="A13" s="176"/>
      <c r="B13" s="176"/>
      <c r="C13" s="176"/>
      <c r="D13" s="176"/>
      <c r="E13" s="176"/>
      <c r="F13" s="176"/>
      <c r="G13" s="11" t="s">
        <v>175</v>
      </c>
      <c r="H13" s="77" t="s">
        <v>167</v>
      </c>
    </row>
    <row r="14" spans="1:8" ht="24.75" customHeight="1">
      <c r="A14" s="118">
        <v>1</v>
      </c>
      <c r="B14" s="120" t="s">
        <v>38</v>
      </c>
      <c r="C14" s="120" t="s">
        <v>231</v>
      </c>
      <c r="D14" s="118">
        <v>2</v>
      </c>
      <c r="E14" s="143">
        <v>350000</v>
      </c>
      <c r="F14" s="143">
        <f>D14*E14</f>
        <v>700000</v>
      </c>
      <c r="G14" s="116"/>
      <c r="H14" s="116"/>
    </row>
    <row r="15" spans="1:8" ht="24.75" customHeight="1">
      <c r="A15" s="118">
        <v>2</v>
      </c>
      <c r="B15" s="120" t="s">
        <v>34</v>
      </c>
      <c r="C15" s="120" t="s">
        <v>179</v>
      </c>
      <c r="D15" s="118">
        <v>1</v>
      </c>
      <c r="E15" s="143">
        <v>600000</v>
      </c>
      <c r="F15" s="143">
        <f>D15*E15</f>
        <v>600000</v>
      </c>
      <c r="G15" s="108"/>
      <c r="H15" s="108"/>
    </row>
    <row r="16" spans="1:8" ht="29.25" customHeight="1">
      <c r="A16" s="118">
        <v>3</v>
      </c>
      <c r="B16" s="120" t="s">
        <v>36</v>
      </c>
      <c r="C16" s="120" t="s">
        <v>179</v>
      </c>
      <c r="D16" s="118">
        <v>6</v>
      </c>
      <c r="E16" s="143">
        <v>500000</v>
      </c>
      <c r="F16" s="143">
        <f>D16*E16</f>
        <v>3000000</v>
      </c>
      <c r="G16" s="108"/>
      <c r="H16" s="108"/>
    </row>
    <row r="17" spans="1:8" ht="24.75" customHeight="1">
      <c r="A17" s="118">
        <v>4</v>
      </c>
      <c r="B17" s="120" t="s">
        <v>35</v>
      </c>
      <c r="C17" s="120" t="s">
        <v>179</v>
      </c>
      <c r="D17" s="118">
        <v>1</v>
      </c>
      <c r="E17" s="143">
        <v>150000</v>
      </c>
      <c r="F17" s="143">
        <f>D17*E17</f>
        <v>150000</v>
      </c>
      <c r="G17" s="108"/>
      <c r="H17" s="108"/>
    </row>
    <row r="18" spans="1:8" ht="24.75" customHeight="1">
      <c r="A18" s="118">
        <v>5</v>
      </c>
      <c r="B18" s="120" t="s">
        <v>37</v>
      </c>
      <c r="C18" s="120" t="s">
        <v>179</v>
      </c>
      <c r="D18" s="118">
        <v>5</v>
      </c>
      <c r="E18" s="143">
        <v>100000</v>
      </c>
      <c r="F18" s="143">
        <f>D18*E18</f>
        <v>500000</v>
      </c>
      <c r="G18" s="108"/>
      <c r="H18" s="108"/>
    </row>
    <row r="19" spans="1:8" ht="24.75" customHeight="1">
      <c r="A19" s="118">
        <v>6</v>
      </c>
      <c r="B19" s="120" t="s">
        <v>232</v>
      </c>
      <c r="C19" s="120" t="s">
        <v>179</v>
      </c>
      <c r="D19" s="120">
        <v>1</v>
      </c>
      <c r="E19" s="143">
        <v>50000</v>
      </c>
      <c r="F19" s="143">
        <f>E19</f>
        <v>50000</v>
      </c>
      <c r="G19" s="108"/>
      <c r="H19" s="108"/>
    </row>
    <row r="20" spans="1:8" ht="19.5" customHeight="1">
      <c r="A20" s="185" t="s">
        <v>31</v>
      </c>
      <c r="B20" s="185"/>
      <c r="C20" s="185"/>
      <c r="D20" s="185"/>
      <c r="E20" s="185"/>
      <c r="F20" s="144">
        <f>SUM(F14:F19)</f>
        <v>5000000</v>
      </c>
      <c r="G20" s="145"/>
      <c r="H20" s="145"/>
    </row>
  </sheetData>
  <sheetProtection/>
  <mergeCells count="19">
    <mergeCell ref="C3:C4"/>
    <mergeCell ref="C12:C13"/>
    <mergeCell ref="A1:G1"/>
    <mergeCell ref="A2:G2"/>
    <mergeCell ref="A9:E9"/>
    <mergeCell ref="G3:H3"/>
    <mergeCell ref="G12:H12"/>
    <mergeCell ref="A3:A4"/>
    <mergeCell ref="B3:B4"/>
    <mergeCell ref="D3:D4"/>
    <mergeCell ref="E3:E4"/>
    <mergeCell ref="F3:F4"/>
    <mergeCell ref="A20:E20"/>
    <mergeCell ref="A11:G11"/>
    <mergeCell ref="A12:A13"/>
    <mergeCell ref="B12:B13"/>
    <mergeCell ref="D12:D13"/>
    <mergeCell ref="E12:E13"/>
    <mergeCell ref="F12:F13"/>
  </mergeCells>
  <printOptions/>
  <pageMargins left="0.95"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0099"/>
  </sheetPr>
  <dimension ref="A1:R43"/>
  <sheetViews>
    <sheetView tabSelected="1" zoomScale="70" zoomScaleNormal="70" zoomScalePageLayoutView="0" workbookViewId="0" topLeftCell="A4">
      <pane ySplit="2145" topLeftCell="A22" activePane="bottomLeft" state="split"/>
      <selection pane="topLeft" activeCell="D4" sqref="D1:D16384"/>
      <selection pane="bottomLeft" activeCell="E29" sqref="E29"/>
    </sheetView>
  </sheetViews>
  <sheetFormatPr defaultColWidth="9.140625" defaultRowHeight="15"/>
  <cols>
    <col min="1" max="1" width="3.7109375" style="20" customWidth="1"/>
    <col min="2" max="2" width="5.00390625" style="20" customWidth="1"/>
    <col min="3" max="3" width="40.28125" style="20" customWidth="1"/>
    <col min="4" max="4" width="35.140625" style="20" hidden="1" customWidth="1"/>
    <col min="5" max="5" width="22.140625" style="20" customWidth="1"/>
    <col min="6" max="6" width="14.7109375" style="20" customWidth="1"/>
    <col min="7" max="7" width="9.00390625" style="52" customWidth="1"/>
    <col min="8" max="8" width="7.140625" style="52" customWidth="1"/>
    <col min="9" max="9" width="16.00390625" style="20" customWidth="1"/>
    <col min="10" max="10" width="9.140625" style="21" customWidth="1"/>
    <col min="11" max="11" width="7.00390625" style="21" customWidth="1"/>
    <col min="12" max="12" width="12.8515625" style="21" customWidth="1"/>
    <col min="13" max="13" width="7.140625" style="21" customWidth="1"/>
    <col min="14" max="14" width="12.8515625" style="21" customWidth="1"/>
    <col min="15" max="15" width="7.00390625" style="21" customWidth="1"/>
    <col min="16" max="16" width="11.8515625" style="21" customWidth="1"/>
    <col min="17" max="17" width="8.00390625" style="21" customWidth="1"/>
    <col min="18" max="18" width="8.57421875" style="21" customWidth="1"/>
    <col min="19" max="16384" width="9.140625" style="21" customWidth="1"/>
  </cols>
  <sheetData>
    <row r="1" spans="1:14" s="14" customFormat="1" ht="22.5" customHeight="1">
      <c r="A1" s="170" t="s">
        <v>63</v>
      </c>
      <c r="B1" s="170"/>
      <c r="C1" s="170"/>
      <c r="D1" s="170"/>
      <c r="E1" s="170"/>
      <c r="F1" s="170"/>
      <c r="G1" s="170"/>
      <c r="H1" s="170"/>
      <c r="I1" s="170"/>
      <c r="M1" s="15" t="s">
        <v>64</v>
      </c>
      <c r="N1" s="15"/>
    </row>
    <row r="2" spans="1:9" s="19" customFormat="1" ht="15.75">
      <c r="A2" s="16"/>
      <c r="B2" s="17"/>
      <c r="C2" s="16"/>
      <c r="D2" s="16"/>
      <c r="E2" s="16"/>
      <c r="F2" s="16"/>
      <c r="G2" s="18"/>
      <c r="H2" s="18"/>
      <c r="I2" s="16"/>
    </row>
    <row r="3" spans="2:9" ht="15.75">
      <c r="B3" s="171" t="s">
        <v>116</v>
      </c>
      <c r="C3" s="171"/>
      <c r="D3" s="171"/>
      <c r="E3" s="171"/>
      <c r="F3" s="171"/>
      <c r="G3" s="171"/>
      <c r="H3" s="171"/>
      <c r="I3" s="171"/>
    </row>
    <row r="4" spans="1:18" s="24" customFormat="1" ht="102.75" customHeight="1">
      <c r="A4" s="20"/>
      <c r="B4" s="22" t="s">
        <v>65</v>
      </c>
      <c r="C4" s="23" t="s">
        <v>66</v>
      </c>
      <c r="D4" s="23" t="s">
        <v>67</v>
      </c>
      <c r="E4" s="23" t="s">
        <v>68</v>
      </c>
      <c r="F4" s="22" t="s">
        <v>117</v>
      </c>
      <c r="G4" s="22" t="s">
        <v>69</v>
      </c>
      <c r="H4" s="22" t="s">
        <v>70</v>
      </c>
      <c r="I4" s="22" t="s">
        <v>71</v>
      </c>
      <c r="K4" s="174" t="s">
        <v>3</v>
      </c>
      <c r="L4" s="173"/>
      <c r="M4" s="174" t="s">
        <v>72</v>
      </c>
      <c r="N4" s="173"/>
      <c r="O4" s="174" t="s">
        <v>44</v>
      </c>
      <c r="P4" s="173"/>
      <c r="Q4" s="174" t="s">
        <v>73</v>
      </c>
      <c r="R4" s="173"/>
    </row>
    <row r="5" spans="1:18" s="24" customFormat="1" ht="21" customHeight="1">
      <c r="A5" s="20"/>
      <c r="B5" s="25">
        <v>1</v>
      </c>
      <c r="C5" s="25">
        <v>2</v>
      </c>
      <c r="D5" s="25">
        <v>3</v>
      </c>
      <c r="E5" s="25">
        <v>4</v>
      </c>
      <c r="F5" s="25">
        <v>5</v>
      </c>
      <c r="G5" s="25">
        <v>6</v>
      </c>
      <c r="H5" s="25">
        <v>7</v>
      </c>
      <c r="I5" s="26" t="s">
        <v>74</v>
      </c>
      <c r="K5" s="27" t="s">
        <v>75</v>
      </c>
      <c r="L5" s="27" t="s">
        <v>76</v>
      </c>
      <c r="M5" s="27" t="s">
        <v>75</v>
      </c>
      <c r="N5" s="27" t="s">
        <v>76</v>
      </c>
      <c r="O5" s="27" t="s">
        <v>75</v>
      </c>
      <c r="P5" s="27" t="s">
        <v>76</v>
      </c>
      <c r="Q5" s="27" t="s">
        <v>75</v>
      </c>
      <c r="R5" s="27" t="s">
        <v>76</v>
      </c>
    </row>
    <row r="6" spans="1:18" s="24" customFormat="1" ht="23.25" customHeight="1">
      <c r="A6" s="20"/>
      <c r="B6" s="28" t="s">
        <v>77</v>
      </c>
      <c r="C6" s="160" t="s">
        <v>78</v>
      </c>
      <c r="D6" s="165"/>
      <c r="E6" s="165"/>
      <c r="F6" s="165"/>
      <c r="G6" s="165"/>
      <c r="H6" s="165"/>
      <c r="I6" s="84"/>
      <c r="K6" s="27"/>
      <c r="L6" s="27"/>
      <c r="M6" s="27"/>
      <c r="N6" s="27"/>
      <c r="O6" s="27"/>
      <c r="P6" s="27"/>
      <c r="Q6" s="27"/>
      <c r="R6" s="27"/>
    </row>
    <row r="7" spans="1:18" s="24" customFormat="1" ht="31.5">
      <c r="A7" s="20"/>
      <c r="B7" s="30"/>
      <c r="C7" s="31" t="s">
        <v>79</v>
      </c>
      <c r="D7" s="32" t="s">
        <v>80</v>
      </c>
      <c r="E7" s="33" t="s">
        <v>81</v>
      </c>
      <c r="F7" s="34" t="s">
        <v>82</v>
      </c>
      <c r="G7" s="35">
        <v>0.55</v>
      </c>
      <c r="H7" s="36">
        <v>4</v>
      </c>
      <c r="I7" s="37">
        <f>G7*H7*1300000</f>
        <v>2860000</v>
      </c>
      <c r="J7" s="38"/>
      <c r="K7" s="39">
        <f>H7</f>
        <v>4</v>
      </c>
      <c r="L7" s="39">
        <f>I7</f>
        <v>2860000</v>
      </c>
      <c r="M7" s="27"/>
      <c r="N7" s="27"/>
      <c r="O7" s="27"/>
      <c r="P7" s="27"/>
      <c r="Q7" s="27"/>
      <c r="R7" s="27"/>
    </row>
    <row r="8" spans="1:18" s="46" customFormat="1" ht="21" customHeight="1">
      <c r="A8" s="20"/>
      <c r="B8" s="40"/>
      <c r="C8" s="41" t="s">
        <v>83</v>
      </c>
      <c r="D8" s="41"/>
      <c r="E8" s="41"/>
      <c r="F8" s="26"/>
      <c r="G8" s="42"/>
      <c r="H8" s="43"/>
      <c r="I8" s="44">
        <f>SUM(I7:I7)</f>
        <v>2860000</v>
      </c>
      <c r="J8" s="45"/>
      <c r="K8" s="27"/>
      <c r="L8" s="27"/>
      <c r="M8" s="27"/>
      <c r="N8" s="27"/>
      <c r="O8" s="27"/>
      <c r="P8" s="27"/>
      <c r="Q8" s="27"/>
      <c r="R8" s="27"/>
    </row>
    <row r="9" spans="1:18" s="24" customFormat="1" ht="23.25" customHeight="1">
      <c r="A9" s="20"/>
      <c r="B9" s="28" t="s">
        <v>84</v>
      </c>
      <c r="C9" s="160" t="s">
        <v>92</v>
      </c>
      <c r="D9" s="161"/>
      <c r="E9" s="161"/>
      <c r="F9" s="161"/>
      <c r="G9" s="161"/>
      <c r="H9" s="161"/>
      <c r="I9" s="84"/>
      <c r="K9" s="27"/>
      <c r="L9" s="27"/>
      <c r="M9" s="27"/>
      <c r="N9" s="27"/>
      <c r="O9" s="27"/>
      <c r="P9" s="27"/>
      <c r="Q9" s="27"/>
      <c r="R9" s="27"/>
    </row>
    <row r="10" spans="1:18" s="24" customFormat="1" ht="23.25" customHeight="1">
      <c r="A10" s="20"/>
      <c r="B10" s="28">
        <v>1</v>
      </c>
      <c r="C10" s="160" t="s">
        <v>93</v>
      </c>
      <c r="D10" s="161"/>
      <c r="E10" s="161"/>
      <c r="F10" s="161"/>
      <c r="G10" s="161"/>
      <c r="H10" s="161"/>
      <c r="I10" s="84"/>
      <c r="K10" s="27"/>
      <c r="L10" s="27"/>
      <c r="M10" s="27"/>
      <c r="N10" s="27"/>
      <c r="O10" s="27"/>
      <c r="P10" s="27"/>
      <c r="Q10" s="27"/>
      <c r="R10" s="27"/>
    </row>
    <row r="11" spans="1:18" s="24" customFormat="1" ht="42" customHeight="1">
      <c r="A11" s="20"/>
      <c r="B11" s="30"/>
      <c r="C11" s="31" t="s">
        <v>95</v>
      </c>
      <c r="D11" s="31" t="s">
        <v>94</v>
      </c>
      <c r="E11" s="47" t="s">
        <v>90</v>
      </c>
      <c r="F11" s="26" t="s">
        <v>44</v>
      </c>
      <c r="G11" s="35">
        <v>0.18</v>
      </c>
      <c r="H11" s="36">
        <v>20</v>
      </c>
      <c r="I11" s="37">
        <f>G11*H11*1300000</f>
        <v>4680000</v>
      </c>
      <c r="J11" s="38"/>
      <c r="K11" s="27"/>
      <c r="L11" s="27"/>
      <c r="M11" s="27"/>
      <c r="N11" s="39"/>
      <c r="O11" s="39">
        <f>H11</f>
        <v>20</v>
      </c>
      <c r="P11" s="39">
        <f>I11</f>
        <v>4680000</v>
      </c>
      <c r="Q11" s="27"/>
      <c r="R11" s="27"/>
    </row>
    <row r="12" spans="1:18" s="46" customFormat="1" ht="21" customHeight="1">
      <c r="A12" s="20"/>
      <c r="B12" s="40"/>
      <c r="C12" s="41" t="s">
        <v>83</v>
      </c>
      <c r="D12" s="41"/>
      <c r="E12" s="41"/>
      <c r="F12" s="26"/>
      <c r="G12" s="42"/>
      <c r="H12" s="43"/>
      <c r="I12" s="44">
        <f>SUM(I11:I11)</f>
        <v>4680000</v>
      </c>
      <c r="J12" s="45"/>
      <c r="K12" s="27"/>
      <c r="L12" s="27"/>
      <c r="M12" s="27"/>
      <c r="N12" s="27"/>
      <c r="O12" s="27"/>
      <c r="P12" s="27"/>
      <c r="Q12" s="27"/>
      <c r="R12" s="27"/>
    </row>
    <row r="13" spans="1:18" s="24" customFormat="1" ht="23.25" customHeight="1">
      <c r="A13" s="20"/>
      <c r="B13" s="28">
        <v>2</v>
      </c>
      <c r="C13" s="160" t="s">
        <v>97</v>
      </c>
      <c r="D13" s="161"/>
      <c r="E13" s="161"/>
      <c r="F13" s="161"/>
      <c r="G13" s="161"/>
      <c r="H13" s="161"/>
      <c r="I13" s="84"/>
      <c r="K13" s="27"/>
      <c r="L13" s="27"/>
      <c r="M13" s="27"/>
      <c r="N13" s="27"/>
      <c r="O13" s="27"/>
      <c r="P13" s="27"/>
      <c r="Q13" s="27"/>
      <c r="R13" s="27"/>
    </row>
    <row r="14" spans="1:18" s="24" customFormat="1" ht="31.5" customHeight="1">
      <c r="A14" s="20"/>
      <c r="B14" s="30"/>
      <c r="C14" s="31" t="s">
        <v>95</v>
      </c>
      <c r="D14" s="31" t="s">
        <v>94</v>
      </c>
      <c r="E14" s="47" t="s">
        <v>81</v>
      </c>
      <c r="F14" s="34" t="s">
        <v>3</v>
      </c>
      <c r="G14" s="36">
        <v>0.55</v>
      </c>
      <c r="H14" s="36">
        <v>8</v>
      </c>
      <c r="I14" s="37">
        <f>G14*H14*1300000</f>
        <v>5720000</v>
      </c>
      <c r="J14" s="38"/>
      <c r="K14" s="39">
        <f>H14</f>
        <v>8</v>
      </c>
      <c r="L14" s="39">
        <f>I14</f>
        <v>5720000</v>
      </c>
      <c r="M14" s="27"/>
      <c r="N14" s="39"/>
      <c r="O14" s="27"/>
      <c r="P14" s="27"/>
      <c r="Q14" s="27"/>
      <c r="R14" s="27"/>
    </row>
    <row r="15" spans="1:18" s="46" customFormat="1" ht="21" customHeight="1">
      <c r="A15" s="20"/>
      <c r="B15" s="40"/>
      <c r="C15" s="41" t="s">
        <v>83</v>
      </c>
      <c r="D15" s="41"/>
      <c r="E15" s="41"/>
      <c r="F15" s="26"/>
      <c r="G15" s="42"/>
      <c r="H15" s="43"/>
      <c r="I15" s="44">
        <f>SUM(I14:I14)</f>
        <v>5720000</v>
      </c>
      <c r="J15" s="45"/>
      <c r="K15" s="27"/>
      <c r="L15" s="27"/>
      <c r="M15" s="27"/>
      <c r="N15" s="27"/>
      <c r="O15" s="27"/>
      <c r="P15" s="27"/>
      <c r="Q15" s="27"/>
      <c r="R15" s="27"/>
    </row>
    <row r="16" spans="1:18" s="24" customFormat="1" ht="23.25" customHeight="1">
      <c r="A16" s="20"/>
      <c r="B16" s="28">
        <v>3</v>
      </c>
      <c r="C16" s="160" t="s">
        <v>98</v>
      </c>
      <c r="D16" s="161"/>
      <c r="E16" s="161"/>
      <c r="F16" s="161"/>
      <c r="G16" s="161"/>
      <c r="H16" s="161"/>
      <c r="I16" s="84"/>
      <c r="K16" s="27"/>
      <c r="L16" s="27"/>
      <c r="M16" s="27"/>
      <c r="N16" s="27"/>
      <c r="O16" s="27"/>
      <c r="P16" s="27"/>
      <c r="Q16" s="27"/>
      <c r="R16" s="27"/>
    </row>
    <row r="17" spans="1:18" s="24" customFormat="1" ht="31.5" customHeight="1">
      <c r="A17" s="20"/>
      <c r="B17" s="30"/>
      <c r="C17" s="31" t="s">
        <v>95</v>
      </c>
      <c r="D17" s="31" t="s">
        <v>94</v>
      </c>
      <c r="E17" s="47" t="s">
        <v>96</v>
      </c>
      <c r="F17" s="34"/>
      <c r="G17" s="35">
        <v>0.18</v>
      </c>
      <c r="H17" s="36">
        <v>20</v>
      </c>
      <c r="I17" s="37">
        <f>G17*H17*1300000</f>
        <v>4680000</v>
      </c>
      <c r="J17" s="38"/>
      <c r="K17" s="27"/>
      <c r="L17" s="27"/>
      <c r="M17" s="27"/>
      <c r="N17" s="39"/>
      <c r="O17" s="39">
        <f>H17</f>
        <v>20</v>
      </c>
      <c r="P17" s="39">
        <f>I17</f>
        <v>4680000</v>
      </c>
      <c r="Q17" s="27"/>
      <c r="R17" s="27"/>
    </row>
    <row r="18" spans="1:18" s="46" customFormat="1" ht="21" customHeight="1">
      <c r="A18" s="20"/>
      <c r="B18" s="40"/>
      <c r="C18" s="41" t="s">
        <v>83</v>
      </c>
      <c r="D18" s="41"/>
      <c r="E18" s="41"/>
      <c r="F18" s="26"/>
      <c r="G18" s="42"/>
      <c r="H18" s="43"/>
      <c r="I18" s="44">
        <f>SUM(I17:I17)</f>
        <v>4680000</v>
      </c>
      <c r="J18" s="45"/>
      <c r="K18" s="27"/>
      <c r="L18" s="27"/>
      <c r="M18" s="27"/>
      <c r="N18" s="27"/>
      <c r="O18" s="27"/>
      <c r="P18" s="27"/>
      <c r="Q18" s="27"/>
      <c r="R18" s="27"/>
    </row>
    <row r="19" spans="1:18" s="24" customFormat="1" ht="23.25" customHeight="1">
      <c r="A19" s="20"/>
      <c r="B19" s="28" t="s">
        <v>85</v>
      </c>
      <c r="C19" s="160" t="s">
        <v>99</v>
      </c>
      <c r="D19" s="161"/>
      <c r="E19" s="161"/>
      <c r="F19" s="161"/>
      <c r="G19" s="161"/>
      <c r="H19" s="161"/>
      <c r="I19" s="84"/>
      <c r="K19" s="27"/>
      <c r="L19" s="27"/>
      <c r="M19" s="27"/>
      <c r="N19" s="27"/>
      <c r="O19" s="27"/>
      <c r="P19" s="27"/>
      <c r="Q19" s="27"/>
      <c r="R19" s="27"/>
    </row>
    <row r="20" spans="1:18" s="24" customFormat="1" ht="27.75" customHeight="1">
      <c r="A20" s="20"/>
      <c r="B20" s="53">
        <v>1</v>
      </c>
      <c r="C20" s="47" t="s">
        <v>100</v>
      </c>
      <c r="D20" s="47" t="s">
        <v>106</v>
      </c>
      <c r="E20" s="47" t="s">
        <v>89</v>
      </c>
      <c r="F20" s="34" t="s">
        <v>72</v>
      </c>
      <c r="G20" s="36">
        <v>0.34</v>
      </c>
      <c r="H20" s="36">
        <v>20</v>
      </c>
      <c r="I20" s="37">
        <f aca="true" t="shared" si="0" ref="I20:I25">G20*H20*1300000</f>
        <v>8840000</v>
      </c>
      <c r="J20" s="38"/>
      <c r="K20" s="27"/>
      <c r="L20" s="27"/>
      <c r="M20" s="39">
        <f>H20</f>
        <v>20</v>
      </c>
      <c r="N20" s="39">
        <f>I20</f>
        <v>8840000</v>
      </c>
      <c r="O20" s="27"/>
      <c r="P20" s="27"/>
      <c r="Q20" s="27"/>
      <c r="R20" s="27"/>
    </row>
    <row r="21" spans="1:18" s="24" customFormat="1" ht="30.75" customHeight="1">
      <c r="A21" s="20"/>
      <c r="B21" s="53">
        <v>2</v>
      </c>
      <c r="C21" s="47" t="s">
        <v>101</v>
      </c>
      <c r="D21" s="47" t="s">
        <v>106</v>
      </c>
      <c r="E21" s="47" t="s">
        <v>89</v>
      </c>
      <c r="F21" s="34" t="s">
        <v>72</v>
      </c>
      <c r="G21" s="36">
        <v>0.34</v>
      </c>
      <c r="H21" s="36">
        <v>20</v>
      </c>
      <c r="I21" s="37">
        <f t="shared" si="0"/>
        <v>8840000</v>
      </c>
      <c r="J21" s="38"/>
      <c r="K21" s="27"/>
      <c r="L21" s="27"/>
      <c r="M21" s="39">
        <f aca="true" t="shared" si="1" ref="M21:N25">H21</f>
        <v>20</v>
      </c>
      <c r="N21" s="39">
        <f t="shared" si="1"/>
        <v>8840000</v>
      </c>
      <c r="O21" s="27"/>
      <c r="P21" s="27"/>
      <c r="Q21" s="27"/>
      <c r="R21" s="27"/>
    </row>
    <row r="22" spans="1:18" s="24" customFormat="1" ht="27.75" customHeight="1">
      <c r="A22" s="20"/>
      <c r="B22" s="53">
        <v>3</v>
      </c>
      <c r="C22" s="47" t="s">
        <v>102</v>
      </c>
      <c r="D22" s="47" t="s">
        <v>106</v>
      </c>
      <c r="E22" s="47" t="s">
        <v>91</v>
      </c>
      <c r="F22" s="34" t="s">
        <v>72</v>
      </c>
      <c r="G22" s="36">
        <v>0.34</v>
      </c>
      <c r="H22" s="36">
        <v>20</v>
      </c>
      <c r="I22" s="37">
        <f t="shared" si="0"/>
        <v>8840000</v>
      </c>
      <c r="J22" s="38"/>
      <c r="K22" s="27"/>
      <c r="L22" s="27"/>
      <c r="M22" s="39">
        <f t="shared" si="1"/>
        <v>20</v>
      </c>
      <c r="N22" s="39">
        <f t="shared" si="1"/>
        <v>8840000</v>
      </c>
      <c r="O22" s="27"/>
      <c r="P22" s="27"/>
      <c r="Q22" s="27"/>
      <c r="R22" s="27"/>
    </row>
    <row r="23" spans="1:18" s="24" customFormat="1" ht="27.75" customHeight="1">
      <c r="A23" s="20"/>
      <c r="B23" s="53">
        <v>4</v>
      </c>
      <c r="C23" s="47" t="s">
        <v>103</v>
      </c>
      <c r="D23" s="47" t="s">
        <v>106</v>
      </c>
      <c r="E23" s="47" t="s">
        <v>91</v>
      </c>
      <c r="F23" s="34" t="s">
        <v>72</v>
      </c>
      <c r="G23" s="36">
        <v>0.34</v>
      </c>
      <c r="H23" s="36">
        <v>20</v>
      </c>
      <c r="I23" s="37">
        <f t="shared" si="0"/>
        <v>8840000</v>
      </c>
      <c r="J23" s="38"/>
      <c r="K23" s="27"/>
      <c r="L23" s="27"/>
      <c r="M23" s="39">
        <f t="shared" si="1"/>
        <v>20</v>
      </c>
      <c r="N23" s="39">
        <f t="shared" si="1"/>
        <v>8840000</v>
      </c>
      <c r="O23" s="27"/>
      <c r="P23" s="27"/>
      <c r="Q23" s="27"/>
      <c r="R23" s="27"/>
    </row>
    <row r="24" spans="1:18" s="24" customFormat="1" ht="27.75" customHeight="1">
      <c r="A24" s="20"/>
      <c r="B24" s="53">
        <v>5</v>
      </c>
      <c r="C24" s="47" t="s">
        <v>104</v>
      </c>
      <c r="D24" s="47" t="s">
        <v>106</v>
      </c>
      <c r="E24" s="47" t="s">
        <v>89</v>
      </c>
      <c r="F24" s="34" t="s">
        <v>72</v>
      </c>
      <c r="G24" s="36">
        <v>0.34</v>
      </c>
      <c r="H24" s="36">
        <v>20</v>
      </c>
      <c r="I24" s="37">
        <f t="shared" si="0"/>
        <v>8840000</v>
      </c>
      <c r="J24" s="38"/>
      <c r="K24" s="27"/>
      <c r="L24" s="27"/>
      <c r="M24" s="39">
        <f t="shared" si="1"/>
        <v>20</v>
      </c>
      <c r="N24" s="39">
        <f t="shared" si="1"/>
        <v>8840000</v>
      </c>
      <c r="O24" s="27"/>
      <c r="P24" s="27"/>
      <c r="Q24" s="27"/>
      <c r="R24" s="27"/>
    </row>
    <row r="25" spans="1:18" s="24" customFormat="1" ht="27.75" customHeight="1">
      <c r="A25" s="20"/>
      <c r="B25" s="53">
        <v>6</v>
      </c>
      <c r="C25" s="47" t="s">
        <v>105</v>
      </c>
      <c r="D25" s="47" t="s">
        <v>106</v>
      </c>
      <c r="E25" s="47" t="s">
        <v>91</v>
      </c>
      <c r="F25" s="34" t="s">
        <v>72</v>
      </c>
      <c r="G25" s="36">
        <v>0.34</v>
      </c>
      <c r="H25" s="36">
        <v>20</v>
      </c>
      <c r="I25" s="37">
        <f t="shared" si="0"/>
        <v>8840000</v>
      </c>
      <c r="J25" s="38"/>
      <c r="K25" s="27"/>
      <c r="L25" s="27"/>
      <c r="M25" s="39">
        <f t="shared" si="1"/>
        <v>20</v>
      </c>
      <c r="N25" s="39">
        <f t="shared" si="1"/>
        <v>8840000</v>
      </c>
      <c r="O25" s="27"/>
      <c r="P25" s="27"/>
      <c r="Q25" s="27"/>
      <c r="R25" s="27"/>
    </row>
    <row r="26" spans="1:18" s="46" customFormat="1" ht="21" customHeight="1">
      <c r="A26" s="20"/>
      <c r="B26" s="40"/>
      <c r="C26" s="41" t="s">
        <v>83</v>
      </c>
      <c r="D26" s="41"/>
      <c r="E26" s="41"/>
      <c r="F26" s="26"/>
      <c r="G26" s="42"/>
      <c r="H26" s="43"/>
      <c r="I26" s="44">
        <f>SUM(I20:I25)</f>
        <v>53040000</v>
      </c>
      <c r="J26" s="45"/>
      <c r="K26" s="27"/>
      <c r="L26" s="27"/>
      <c r="M26" s="27"/>
      <c r="N26" s="27"/>
      <c r="O26" s="27"/>
      <c r="P26" s="27"/>
      <c r="Q26" s="27"/>
      <c r="R26" s="27"/>
    </row>
    <row r="27" spans="1:18" s="24" customFormat="1" ht="23.25" customHeight="1">
      <c r="A27" s="20"/>
      <c r="B27" s="28" t="s">
        <v>108</v>
      </c>
      <c r="C27" s="160" t="s">
        <v>109</v>
      </c>
      <c r="D27" s="161"/>
      <c r="E27" s="161"/>
      <c r="F27" s="161"/>
      <c r="G27" s="161"/>
      <c r="H27" s="161"/>
      <c r="I27" s="84"/>
      <c r="K27" s="27"/>
      <c r="L27" s="27"/>
      <c r="M27" s="27"/>
      <c r="N27" s="27"/>
      <c r="O27" s="27"/>
      <c r="P27" s="27"/>
      <c r="Q27" s="27"/>
      <c r="R27" s="27"/>
    </row>
    <row r="28" spans="1:18" s="24" customFormat="1" ht="27.75" customHeight="1">
      <c r="A28" s="20"/>
      <c r="B28" s="53">
        <v>1</v>
      </c>
      <c r="C28" s="47" t="s">
        <v>115</v>
      </c>
      <c r="D28" s="47" t="s">
        <v>106</v>
      </c>
      <c r="E28" s="47" t="s">
        <v>107</v>
      </c>
      <c r="F28" s="34" t="s">
        <v>72</v>
      </c>
      <c r="G28" s="36">
        <v>0.34</v>
      </c>
      <c r="H28" s="36">
        <v>30</v>
      </c>
      <c r="I28" s="37">
        <f>G28*H28*1300000</f>
        <v>13260000.000000002</v>
      </c>
      <c r="J28" s="38"/>
      <c r="K28" s="27"/>
      <c r="L28" s="27"/>
      <c r="M28" s="39">
        <f>H28</f>
        <v>30</v>
      </c>
      <c r="N28" s="39">
        <f>I28</f>
        <v>13260000.000000002</v>
      </c>
      <c r="O28" s="27"/>
      <c r="P28" s="27"/>
      <c r="Q28" s="27"/>
      <c r="R28" s="27"/>
    </row>
    <row r="29" spans="1:18" s="24" customFormat="1" ht="30.75" customHeight="1">
      <c r="A29" s="20"/>
      <c r="B29" s="53">
        <v>2</v>
      </c>
      <c r="C29" s="47" t="s">
        <v>111</v>
      </c>
      <c r="D29" s="47" t="s">
        <v>106</v>
      </c>
      <c r="E29" s="47" t="s">
        <v>81</v>
      </c>
      <c r="F29" s="34" t="s">
        <v>72</v>
      </c>
      <c r="G29" s="36">
        <v>0.55</v>
      </c>
      <c r="H29" s="36">
        <v>20</v>
      </c>
      <c r="I29" s="37">
        <f>G29*H29*1300000</f>
        <v>14300000</v>
      </c>
      <c r="J29" s="38"/>
      <c r="K29" s="39">
        <f>H29</f>
        <v>20</v>
      </c>
      <c r="L29" s="39">
        <f>I29</f>
        <v>14300000</v>
      </c>
      <c r="M29" s="27"/>
      <c r="N29" s="27"/>
      <c r="O29" s="27"/>
      <c r="P29" s="27"/>
      <c r="Q29" s="27"/>
      <c r="R29" s="27"/>
    </row>
    <row r="30" spans="1:18" s="24" customFormat="1" ht="27.75" customHeight="1">
      <c r="A30" s="20"/>
      <c r="B30" s="53">
        <v>3</v>
      </c>
      <c r="C30" s="47" t="s">
        <v>112</v>
      </c>
      <c r="D30" s="47" t="s">
        <v>106</v>
      </c>
      <c r="E30" s="47" t="s">
        <v>81</v>
      </c>
      <c r="F30" s="34" t="s">
        <v>72</v>
      </c>
      <c r="G30" s="36">
        <v>0.55</v>
      </c>
      <c r="H30" s="36">
        <v>20</v>
      </c>
      <c r="I30" s="37">
        <f>G30*H30*1300000</f>
        <v>14300000</v>
      </c>
      <c r="J30" s="38"/>
      <c r="K30" s="39">
        <f>H30</f>
        <v>20</v>
      </c>
      <c r="L30" s="39">
        <f>I30</f>
        <v>14300000</v>
      </c>
      <c r="M30" s="27"/>
      <c r="N30" s="27"/>
      <c r="O30" s="27"/>
      <c r="P30" s="27"/>
      <c r="Q30" s="27"/>
      <c r="R30" s="27"/>
    </row>
    <row r="31" spans="1:18" s="24" customFormat="1" ht="27.75" customHeight="1">
      <c r="A31" s="20"/>
      <c r="B31" s="53">
        <v>4</v>
      </c>
      <c r="C31" s="47" t="s">
        <v>113</v>
      </c>
      <c r="D31" s="47" t="s">
        <v>106</v>
      </c>
      <c r="E31" s="47" t="s">
        <v>114</v>
      </c>
      <c r="F31" s="34" t="s">
        <v>72</v>
      </c>
      <c r="G31" s="36">
        <v>0.34</v>
      </c>
      <c r="H31" s="36">
        <v>30</v>
      </c>
      <c r="I31" s="37">
        <f>G31*H31*1300000</f>
        <v>13260000.000000002</v>
      </c>
      <c r="J31" s="38"/>
      <c r="K31" s="27"/>
      <c r="L31" s="27"/>
      <c r="M31" s="39">
        <f>H31</f>
        <v>30</v>
      </c>
      <c r="N31" s="39">
        <f>I31</f>
        <v>13260000.000000002</v>
      </c>
      <c r="O31" s="27"/>
      <c r="P31" s="27"/>
      <c r="Q31" s="27"/>
      <c r="R31" s="27"/>
    </row>
    <row r="32" spans="1:18" s="46" customFormat="1" ht="21" customHeight="1">
      <c r="A32" s="20"/>
      <c r="B32" s="40"/>
      <c r="C32" s="41" t="s">
        <v>83</v>
      </c>
      <c r="D32" s="41"/>
      <c r="E32" s="41"/>
      <c r="F32" s="26"/>
      <c r="G32" s="42"/>
      <c r="H32" s="43"/>
      <c r="I32" s="44">
        <f>SUM(I28:I31)</f>
        <v>55120000</v>
      </c>
      <c r="J32" s="45"/>
      <c r="K32" s="27"/>
      <c r="L32" s="27"/>
      <c r="M32" s="27"/>
      <c r="N32" s="27"/>
      <c r="O32" s="27"/>
      <c r="P32" s="27"/>
      <c r="Q32" s="27"/>
      <c r="R32" s="27"/>
    </row>
    <row r="33" spans="1:18" s="24" customFormat="1" ht="32.25" customHeight="1">
      <c r="A33" s="20"/>
      <c r="B33" s="28" t="s">
        <v>110</v>
      </c>
      <c r="C33" s="160" t="s">
        <v>86</v>
      </c>
      <c r="D33" s="161"/>
      <c r="E33" s="161"/>
      <c r="F33" s="161"/>
      <c r="G33" s="161"/>
      <c r="H33" s="161"/>
      <c r="I33" s="84"/>
      <c r="K33" s="27"/>
      <c r="L33" s="27"/>
      <c r="M33" s="27"/>
      <c r="N33" s="27"/>
      <c r="O33" s="27"/>
      <c r="P33" s="27"/>
      <c r="Q33" s="27"/>
      <c r="R33" s="27"/>
    </row>
    <row r="34" spans="1:18" s="24" customFormat="1" ht="31.5" customHeight="1">
      <c r="A34" s="20"/>
      <c r="B34" s="30"/>
      <c r="C34" s="31" t="s">
        <v>87</v>
      </c>
      <c r="D34" s="31" t="s">
        <v>88</v>
      </c>
      <c r="E34" s="47" t="s">
        <v>81</v>
      </c>
      <c r="F34" s="34" t="s">
        <v>3</v>
      </c>
      <c r="G34" s="35">
        <v>19</v>
      </c>
      <c r="H34" s="36">
        <v>0.55</v>
      </c>
      <c r="I34" s="37">
        <f>G34*H34*1300000</f>
        <v>13585000.000000002</v>
      </c>
      <c r="J34" s="38"/>
      <c r="K34" s="39">
        <f>H34</f>
        <v>0.55</v>
      </c>
      <c r="L34" s="39">
        <f>I34</f>
        <v>13585000.000000002</v>
      </c>
      <c r="M34" s="27"/>
      <c r="N34" s="27"/>
      <c r="O34" s="27"/>
      <c r="P34" s="27"/>
      <c r="Q34" s="27"/>
      <c r="R34" s="27"/>
    </row>
    <row r="35" spans="1:18" s="46" customFormat="1" ht="15.75">
      <c r="A35" s="20"/>
      <c r="B35" s="40"/>
      <c r="C35" s="41" t="s">
        <v>83</v>
      </c>
      <c r="D35" s="41"/>
      <c r="E35" s="41"/>
      <c r="F35" s="26"/>
      <c r="G35" s="42"/>
      <c r="H35" s="43"/>
      <c r="I35" s="44">
        <f>SUM(I34:I34)</f>
        <v>13585000.000000002</v>
      </c>
      <c r="J35" s="45"/>
      <c r="K35" s="27"/>
      <c r="L35" s="27"/>
      <c r="M35" s="27"/>
      <c r="N35" s="27"/>
      <c r="O35" s="27"/>
      <c r="P35" s="27"/>
      <c r="Q35" s="27"/>
      <c r="R35" s="27"/>
    </row>
    <row r="36" spans="1:18" s="49" customFormat="1" ht="25.5" customHeight="1">
      <c r="A36" s="48"/>
      <c r="B36" s="162" t="s">
        <v>1</v>
      </c>
      <c r="C36" s="163"/>
      <c r="D36" s="163"/>
      <c r="E36" s="163"/>
      <c r="F36" s="163"/>
      <c r="G36" s="164"/>
      <c r="H36" s="22"/>
      <c r="I36" s="44">
        <f>SUM(I7:I35)/2</f>
        <v>139685000</v>
      </c>
      <c r="K36" s="50">
        <f aca="true" t="shared" si="2" ref="K36:R36">SUM(K6:K35)</f>
        <v>52.55</v>
      </c>
      <c r="L36" s="50">
        <f t="shared" si="2"/>
        <v>50765000</v>
      </c>
      <c r="M36" s="50">
        <f t="shared" si="2"/>
        <v>180</v>
      </c>
      <c r="N36" s="50">
        <f t="shared" si="2"/>
        <v>79560000</v>
      </c>
      <c r="O36" s="50">
        <f t="shared" si="2"/>
        <v>40</v>
      </c>
      <c r="P36" s="50">
        <f t="shared" si="2"/>
        <v>9360000</v>
      </c>
      <c r="Q36" s="50">
        <f t="shared" si="2"/>
        <v>0</v>
      </c>
      <c r="R36" s="50">
        <f t="shared" si="2"/>
        <v>0</v>
      </c>
    </row>
    <row r="37" spans="1:9" s="24" customFormat="1" ht="15.75">
      <c r="A37" s="20"/>
      <c r="B37" s="51"/>
      <c r="C37" s="20"/>
      <c r="D37" s="20"/>
      <c r="E37" s="20"/>
      <c r="F37" s="20"/>
      <c r="G37" s="52"/>
      <c r="H37" s="52"/>
      <c r="I37" s="20"/>
    </row>
    <row r="38" spans="1:9" s="24" customFormat="1" ht="15.75">
      <c r="A38" s="20"/>
      <c r="B38" s="51"/>
      <c r="C38" s="20"/>
      <c r="D38" s="20"/>
      <c r="E38" s="20"/>
      <c r="F38" s="20"/>
      <c r="G38" s="52"/>
      <c r="H38" s="52"/>
      <c r="I38" s="20"/>
    </row>
    <row r="39" spans="1:9" s="24" customFormat="1" ht="15.75">
      <c r="A39" s="20"/>
      <c r="B39" s="51"/>
      <c r="C39" s="20"/>
      <c r="D39" s="20"/>
      <c r="E39" s="20"/>
      <c r="F39" s="20"/>
      <c r="G39" s="52"/>
      <c r="H39" s="52"/>
      <c r="I39" s="20"/>
    </row>
    <row r="40" spans="1:9" s="24" customFormat="1" ht="15.75">
      <c r="A40" s="20"/>
      <c r="B40" s="51"/>
      <c r="C40" s="20"/>
      <c r="D40" s="20"/>
      <c r="E40" s="20"/>
      <c r="F40" s="20"/>
      <c r="G40" s="52"/>
      <c r="H40" s="52"/>
      <c r="I40" s="20"/>
    </row>
    <row r="41" spans="1:9" s="24" customFormat="1" ht="15.75">
      <c r="A41" s="20"/>
      <c r="B41" s="20"/>
      <c r="C41" s="20"/>
      <c r="D41" s="20"/>
      <c r="E41" s="20"/>
      <c r="F41" s="20"/>
      <c r="G41" s="52"/>
      <c r="H41" s="52"/>
      <c r="I41" s="20"/>
    </row>
    <row r="42" spans="1:9" s="24" customFormat="1" ht="15.75">
      <c r="A42" s="20"/>
      <c r="B42" s="20"/>
      <c r="C42" s="20"/>
      <c r="D42" s="20"/>
      <c r="E42" s="20"/>
      <c r="F42" s="20"/>
      <c r="G42" s="52"/>
      <c r="H42" s="52"/>
      <c r="I42" s="20"/>
    </row>
    <row r="43" spans="1:9" s="24" customFormat="1" ht="15.75">
      <c r="A43" s="20"/>
      <c r="B43" s="20"/>
      <c r="C43" s="20"/>
      <c r="D43" s="20"/>
      <c r="E43" s="20"/>
      <c r="F43" s="20"/>
      <c r="G43" s="52"/>
      <c r="H43" s="52"/>
      <c r="I43" s="20"/>
    </row>
  </sheetData>
  <sheetProtection/>
  <autoFilter ref="B5:I41"/>
  <mergeCells count="15">
    <mergeCell ref="B36:G36"/>
    <mergeCell ref="C19:H19"/>
    <mergeCell ref="C27:H27"/>
    <mergeCell ref="C33:H33"/>
    <mergeCell ref="C10:H10"/>
    <mergeCell ref="C13:H13"/>
    <mergeCell ref="C16:H16"/>
    <mergeCell ref="O4:P4"/>
    <mergeCell ref="Q4:R4"/>
    <mergeCell ref="C6:H6"/>
    <mergeCell ref="C9:H9"/>
    <mergeCell ref="A1:I1"/>
    <mergeCell ref="B3:I3"/>
    <mergeCell ref="K4:L4"/>
    <mergeCell ref="M4:N4"/>
  </mergeCells>
  <printOptions/>
  <pageMargins left="0.25" right="0.1" top="0.511811023622047" bottom="0.511811023622047" header="0.31496062992126" footer="0.31496062992126"/>
  <pageSetup firstPageNumber="53" useFirstPageNumber="1" horizontalDpi="600" verticalDpi="600" orientation="landscape" paperSize="9" scale="90" r:id="rId3"/>
  <headerFooter>
    <oddFooter>&amp;C&amp;P</oddFooter>
    <firstFooter>&amp;C&amp;N</first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2021-04-13T03:47:59Z</dcterms:modified>
  <cp:category/>
  <cp:version/>
  <cp:contentType/>
  <cp:contentStatus/>
</cp:coreProperties>
</file>